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bln agust)" sheetId="9" r:id="rId1"/>
    <sheet name="Sheet2" sheetId="8" r:id="rId2"/>
  </sheets>
  <calcPr calcId="124519"/>
</workbook>
</file>

<file path=xl/calcChain.xml><?xml version="1.0" encoding="utf-8"?>
<calcChain xmlns="http://schemas.openxmlformats.org/spreadsheetml/2006/main">
  <c r="I339" i="9"/>
  <c r="I338"/>
  <c r="I337"/>
  <c r="I374"/>
  <c r="I601"/>
  <c r="I600"/>
  <c r="I597"/>
  <c r="I595"/>
  <c r="I594"/>
  <c r="I593"/>
  <c r="I592"/>
  <c r="I591"/>
  <c r="I588"/>
  <c r="I587"/>
  <c r="I584"/>
  <c r="I583"/>
  <c r="I582"/>
  <c r="I581"/>
  <c r="I580"/>
  <c r="I578"/>
  <c r="I577"/>
  <c r="I576"/>
  <c r="I573"/>
  <c r="I572"/>
  <c r="I570"/>
  <c r="I569"/>
  <c r="I568"/>
  <c r="I566"/>
  <c r="I565"/>
  <c r="I564"/>
  <c r="I563"/>
  <c r="I560"/>
  <c r="I559"/>
  <c r="I557"/>
  <c r="I556"/>
  <c r="I555"/>
  <c r="I553"/>
  <c r="I552"/>
  <c r="I551"/>
  <c r="I550"/>
  <c r="I547"/>
  <c r="I546"/>
  <c r="I544"/>
  <c r="I543"/>
  <c r="I542"/>
  <c r="I541"/>
  <c r="I539"/>
  <c r="I538"/>
  <c r="I537"/>
  <c r="I534"/>
  <c r="I533"/>
  <c r="I531"/>
  <c r="I530"/>
  <c r="I529"/>
  <c r="I527"/>
  <c r="I526"/>
  <c r="I525"/>
  <c r="I522"/>
  <c r="I521"/>
  <c r="I519"/>
  <c r="I518"/>
  <c r="I516"/>
  <c r="I515"/>
  <c r="I514"/>
  <c r="I513"/>
  <c r="I510"/>
  <c r="I509"/>
  <c r="I507"/>
  <c r="I506"/>
  <c r="I505"/>
  <c r="I503"/>
  <c r="I502"/>
  <c r="I501"/>
  <c r="I498"/>
  <c r="I497"/>
  <c r="I495"/>
  <c r="I494"/>
  <c r="I493"/>
  <c r="I491"/>
  <c r="I490"/>
  <c r="I489"/>
  <c r="I488"/>
  <c r="I485"/>
  <c r="I484"/>
  <c r="I482"/>
  <c r="I480"/>
  <c r="I474"/>
  <c r="I472"/>
  <c r="I471"/>
  <c r="I470"/>
  <c r="I469"/>
  <c r="I468"/>
  <c r="I467"/>
  <c r="I466"/>
  <c r="I465"/>
  <c r="I462"/>
  <c r="I461"/>
  <c r="I458"/>
  <c r="I457"/>
  <c r="I456"/>
  <c r="I455"/>
  <c r="I454"/>
  <c r="I453"/>
  <c r="I452"/>
  <c r="I449"/>
  <c r="I448"/>
  <c r="I447"/>
  <c r="I445"/>
  <c r="I444"/>
  <c r="I443"/>
  <c r="I441"/>
  <c r="I440"/>
  <c r="I439"/>
  <c r="I436"/>
  <c r="I435"/>
  <c r="I433"/>
  <c r="I432"/>
  <c r="I431"/>
  <c r="I429"/>
  <c r="I428"/>
  <c r="I427"/>
  <c r="I417" l="1"/>
  <c r="I424"/>
  <c r="I423"/>
  <c r="I421"/>
  <c r="I420"/>
  <c r="I419"/>
  <c r="I416"/>
  <c r="I415"/>
  <c r="I414"/>
  <c r="I411"/>
  <c r="I409"/>
  <c r="I408"/>
  <c r="I407"/>
  <c r="I405"/>
  <c r="I404"/>
  <c r="I403"/>
  <c r="I402"/>
  <c r="I401"/>
  <c r="I398"/>
  <c r="I397"/>
  <c r="I394"/>
  <c r="I393"/>
  <c r="I391"/>
  <c r="I390"/>
  <c r="I389"/>
  <c r="I388"/>
  <c r="I387"/>
  <c r="I386"/>
  <c r="I383"/>
  <c r="I382"/>
  <c r="I381"/>
  <c r="I379"/>
  <c r="I378"/>
  <c r="I377"/>
  <c r="I376"/>
  <c r="I375"/>
  <c r="I373"/>
  <c r="I372"/>
  <c r="I369"/>
  <c r="I368"/>
  <c r="I367"/>
  <c r="I365"/>
  <c r="I364"/>
  <c r="I363"/>
  <c r="I362"/>
  <c r="I361"/>
  <c r="I360"/>
  <c r="I357"/>
  <c r="I356"/>
  <c r="I353"/>
  <c r="I352"/>
  <c r="I351"/>
  <c r="I350"/>
  <c r="I349"/>
  <c r="I345"/>
  <c r="I344"/>
  <c r="I341"/>
  <c r="I340"/>
  <c r="I335"/>
  <c r="I334"/>
  <c r="I333"/>
  <c r="I330"/>
  <c r="I329"/>
  <c r="I327"/>
  <c r="I326"/>
  <c r="I325"/>
  <c r="I324"/>
  <c r="I323"/>
  <c r="I322"/>
  <c r="I320"/>
  <c r="I319"/>
  <c r="I318"/>
  <c r="I315"/>
  <c r="I314"/>
  <c r="I312"/>
  <c r="I311"/>
  <c r="I310"/>
  <c r="I309"/>
  <c r="I307"/>
  <c r="I306"/>
  <c r="I305"/>
  <c r="I302"/>
  <c r="I301"/>
  <c r="I299"/>
  <c r="I298"/>
  <c r="I297"/>
  <c r="I295"/>
  <c r="I294"/>
  <c r="I293"/>
  <c r="I292"/>
  <c r="I291"/>
  <c r="I186"/>
  <c r="I141"/>
  <c r="I140"/>
  <c r="I106"/>
  <c r="I53"/>
  <c r="I225"/>
  <c r="H225"/>
  <c r="F225" s="1"/>
  <c r="I208"/>
  <c r="I188"/>
  <c r="I187"/>
  <c r="I143"/>
  <c r="I142"/>
  <c r="I132"/>
  <c r="I54"/>
  <c r="I48"/>
  <c r="I47"/>
  <c r="I46"/>
  <c r="I45"/>
  <c r="I44"/>
  <c r="I43"/>
  <c r="I37"/>
  <c r="I36"/>
  <c r="E603"/>
  <c r="H601"/>
  <c r="F601" s="1"/>
  <c r="H600"/>
  <c r="J599"/>
  <c r="H599"/>
  <c r="F599" s="1"/>
  <c r="J598"/>
  <c r="I598"/>
  <c r="H598"/>
  <c r="F598"/>
  <c r="H597"/>
  <c r="J596"/>
  <c r="H596"/>
  <c r="F596" s="1"/>
  <c r="J595"/>
  <c r="H595"/>
  <c r="F595" s="1"/>
  <c r="H594"/>
  <c r="F594"/>
  <c r="H593"/>
  <c r="F593" s="1"/>
  <c r="H592"/>
  <c r="F592" s="1"/>
  <c r="H591"/>
  <c r="H588"/>
  <c r="F588" s="1"/>
  <c r="J587"/>
  <c r="H587"/>
  <c r="F587" s="1"/>
  <c r="J586"/>
  <c r="H586"/>
  <c r="I586" s="1"/>
  <c r="J585"/>
  <c r="I585"/>
  <c r="H585"/>
  <c r="F585" s="1"/>
  <c r="H584"/>
  <c r="H583"/>
  <c r="H582"/>
  <c r="F582" s="1"/>
  <c r="H581"/>
  <c r="F581" s="1"/>
  <c r="H580"/>
  <c r="J579"/>
  <c r="I579"/>
  <c r="H579"/>
  <c r="F579" s="1"/>
  <c r="H578"/>
  <c r="J577"/>
  <c r="H577"/>
  <c r="H576"/>
  <c r="F576" s="1"/>
  <c r="J573"/>
  <c r="H573"/>
  <c r="F573" s="1"/>
  <c r="H572"/>
  <c r="H571"/>
  <c r="F571" s="1"/>
  <c r="H570"/>
  <c r="F570" s="1"/>
  <c r="H569"/>
  <c r="H568"/>
  <c r="F568" s="1"/>
  <c r="J567"/>
  <c r="I567"/>
  <c r="H567"/>
  <c r="F567"/>
  <c r="H566"/>
  <c r="J565"/>
  <c r="H565"/>
  <c r="F565" s="1"/>
  <c r="J564"/>
  <c r="H564"/>
  <c r="F564" s="1"/>
  <c r="H563"/>
  <c r="H560"/>
  <c r="F560" s="1"/>
  <c r="H559"/>
  <c r="F559" s="1"/>
  <c r="H558"/>
  <c r="I558" s="1"/>
  <c r="H557"/>
  <c r="F557" s="1"/>
  <c r="H556"/>
  <c r="F556" s="1"/>
  <c r="H555"/>
  <c r="J554"/>
  <c r="H554"/>
  <c r="F554" s="1"/>
  <c r="H553"/>
  <c r="H552"/>
  <c r="H551"/>
  <c r="F551" s="1"/>
  <c r="H550"/>
  <c r="F550" s="1"/>
  <c r="H547"/>
  <c r="J546"/>
  <c r="H546"/>
  <c r="F546" s="1"/>
  <c r="J545"/>
  <c r="I545"/>
  <c r="H545"/>
  <c r="F545"/>
  <c r="H544"/>
  <c r="J543"/>
  <c r="H543"/>
  <c r="F543" s="1"/>
  <c r="J542"/>
  <c r="H542"/>
  <c r="F542" s="1"/>
  <c r="H541"/>
  <c r="H540"/>
  <c r="F540" s="1"/>
  <c r="H539"/>
  <c r="F539" s="1"/>
  <c r="H538"/>
  <c r="H537"/>
  <c r="F537" s="1"/>
  <c r="H534"/>
  <c r="F534" s="1"/>
  <c r="H533"/>
  <c r="J532"/>
  <c r="H532"/>
  <c r="F532" s="1"/>
  <c r="H531"/>
  <c r="H530"/>
  <c r="H529"/>
  <c r="F529" s="1"/>
  <c r="H528"/>
  <c r="F528" s="1"/>
  <c r="H527"/>
  <c r="H526"/>
  <c r="F526" s="1"/>
  <c r="H525"/>
  <c r="F525" s="1"/>
  <c r="H522"/>
  <c r="J521"/>
  <c r="H521"/>
  <c r="F521" s="1"/>
  <c r="J520"/>
  <c r="I520"/>
  <c r="H520"/>
  <c r="F520"/>
  <c r="H519"/>
  <c r="H518"/>
  <c r="F518" s="1"/>
  <c r="H517"/>
  <c r="F517" s="1"/>
  <c r="H516"/>
  <c r="J515"/>
  <c r="H515"/>
  <c r="F515" s="1"/>
  <c r="H514"/>
  <c r="H513"/>
  <c r="H510"/>
  <c r="F510" s="1"/>
  <c r="J509"/>
  <c r="H509"/>
  <c r="F509" s="1"/>
  <c r="H508"/>
  <c r="I508" s="1"/>
  <c r="F508"/>
  <c r="H507"/>
  <c r="F507" s="1"/>
  <c r="H506"/>
  <c r="F506" s="1"/>
  <c r="H505"/>
  <c r="J504"/>
  <c r="I504"/>
  <c r="H504"/>
  <c r="F504" s="1"/>
  <c r="J503"/>
  <c r="H503"/>
  <c r="F503" s="1"/>
  <c r="H502"/>
  <c r="J501"/>
  <c r="H501"/>
  <c r="F501" s="1"/>
  <c r="H498"/>
  <c r="F498" s="1"/>
  <c r="H497"/>
  <c r="H496"/>
  <c r="F496" s="1"/>
  <c r="H495"/>
  <c r="F495" s="1"/>
  <c r="H494"/>
  <c r="H493"/>
  <c r="F493" s="1"/>
  <c r="J492"/>
  <c r="I492"/>
  <c r="H492"/>
  <c r="F492"/>
  <c r="H491"/>
  <c r="H490"/>
  <c r="F490" s="1"/>
  <c r="H489"/>
  <c r="F489"/>
  <c r="H488"/>
  <c r="F488"/>
  <c r="H485"/>
  <c r="F485" s="1"/>
  <c r="H484"/>
  <c r="F484" s="1"/>
  <c r="H483"/>
  <c r="I483" s="1"/>
  <c r="H482"/>
  <c r="F482" s="1"/>
  <c r="J481"/>
  <c r="I481"/>
  <c r="H481"/>
  <c r="F481"/>
  <c r="H480"/>
  <c r="J479"/>
  <c r="I479"/>
  <c r="H479"/>
  <c r="F479" s="1"/>
  <c r="J478"/>
  <c r="I478"/>
  <c r="H478"/>
  <c r="F478"/>
  <c r="I477"/>
  <c r="H477"/>
  <c r="F477" s="1"/>
  <c r="J474"/>
  <c r="H474"/>
  <c r="F474" s="1"/>
  <c r="J473"/>
  <c r="I473"/>
  <c r="H473"/>
  <c r="F473" s="1"/>
  <c r="J472"/>
  <c r="H472"/>
  <c r="H471"/>
  <c r="F471" s="1"/>
  <c r="J470"/>
  <c r="H470"/>
  <c r="H469"/>
  <c r="H468"/>
  <c r="F468" s="1"/>
  <c r="H467"/>
  <c r="H466"/>
  <c r="H465"/>
  <c r="F465" s="1"/>
  <c r="J462"/>
  <c r="H462"/>
  <c r="F462" s="1"/>
  <c r="H461"/>
  <c r="F461"/>
  <c r="J460"/>
  <c r="I460"/>
  <c r="H460"/>
  <c r="F460" s="1"/>
  <c r="J459"/>
  <c r="H459"/>
  <c r="I459" s="1"/>
  <c r="F459"/>
  <c r="J458"/>
  <c r="H458"/>
  <c r="H457"/>
  <c r="F457" s="1"/>
  <c r="H456"/>
  <c r="H455"/>
  <c r="J454"/>
  <c r="H454"/>
  <c r="F454" s="1"/>
  <c r="H453"/>
  <c r="F453" s="1"/>
  <c r="J452"/>
  <c r="H452"/>
  <c r="F452"/>
  <c r="H449"/>
  <c r="F449" s="1"/>
  <c r="J448"/>
  <c r="H448"/>
  <c r="H447"/>
  <c r="F447"/>
  <c r="H446"/>
  <c r="F446" s="1"/>
  <c r="H445"/>
  <c r="H444"/>
  <c r="H443"/>
  <c r="F443" s="1"/>
  <c r="J442"/>
  <c r="I442"/>
  <c r="H442"/>
  <c r="F442" s="1"/>
  <c r="H441"/>
  <c r="F441"/>
  <c r="J440"/>
  <c r="H440"/>
  <c r="F440" s="1"/>
  <c r="H439"/>
  <c r="F439"/>
  <c r="H436"/>
  <c r="H435"/>
  <c r="F435" s="1"/>
  <c r="H434"/>
  <c r="I434" s="1"/>
  <c r="H433"/>
  <c r="H432"/>
  <c r="F432" s="1"/>
  <c r="J431"/>
  <c r="H431"/>
  <c r="F431" s="1"/>
  <c r="J430"/>
  <c r="H430"/>
  <c r="I430" s="1"/>
  <c r="F430"/>
  <c r="J429"/>
  <c r="H429"/>
  <c r="F429" s="1"/>
  <c r="J428"/>
  <c r="H428"/>
  <c r="F428"/>
  <c r="J427"/>
  <c r="H427"/>
  <c r="H424"/>
  <c r="F424" s="1"/>
  <c r="H423"/>
  <c r="H422"/>
  <c r="I422" s="1"/>
  <c r="J421"/>
  <c r="H421"/>
  <c r="F421" s="1"/>
  <c r="H420"/>
  <c r="F420" s="1"/>
  <c r="J419"/>
  <c r="H419"/>
  <c r="F419"/>
  <c r="J418"/>
  <c r="I418"/>
  <c r="H418"/>
  <c r="F418" s="1"/>
  <c r="H417"/>
  <c r="H416"/>
  <c r="H415"/>
  <c r="F415" s="1"/>
  <c r="H414"/>
  <c r="H411"/>
  <c r="H410"/>
  <c r="F410" s="1"/>
  <c r="J409"/>
  <c r="H409"/>
  <c r="F409" s="1"/>
  <c r="J408"/>
  <c r="H408"/>
  <c r="F408"/>
  <c r="J407"/>
  <c r="H407"/>
  <c r="F407" s="1"/>
  <c r="J406"/>
  <c r="H406"/>
  <c r="I406" s="1"/>
  <c r="F406"/>
  <c r="J405"/>
  <c r="H405"/>
  <c r="H404"/>
  <c r="F404" s="1"/>
  <c r="H403"/>
  <c r="H402"/>
  <c r="J401"/>
  <c r="H401"/>
  <c r="F401" s="1"/>
  <c r="J398"/>
  <c r="H398"/>
  <c r="F398" s="1"/>
  <c r="H397"/>
  <c r="J396"/>
  <c r="I396"/>
  <c r="H396"/>
  <c r="F396" s="1"/>
  <c r="J395"/>
  <c r="H395"/>
  <c r="I395" s="1"/>
  <c r="F395"/>
  <c r="H394"/>
  <c r="H393"/>
  <c r="F393" s="1"/>
  <c r="H392"/>
  <c r="I392" s="1"/>
  <c r="H391"/>
  <c r="J390"/>
  <c r="H390"/>
  <c r="F390" s="1"/>
  <c r="J389"/>
  <c r="H389"/>
  <c r="F389" s="1"/>
  <c r="H388"/>
  <c r="H387"/>
  <c r="F387" s="1"/>
  <c r="H386"/>
  <c r="J383"/>
  <c r="H383"/>
  <c r="H382"/>
  <c r="F382" s="1"/>
  <c r="H381"/>
  <c r="H380"/>
  <c r="I380" s="1"/>
  <c r="J379"/>
  <c r="H379"/>
  <c r="F379" s="1"/>
  <c r="J378"/>
  <c r="H378"/>
  <c r="F378" s="1"/>
  <c r="J377"/>
  <c r="H377"/>
  <c r="H376"/>
  <c r="F376" s="1"/>
  <c r="J375"/>
  <c r="H375"/>
  <c r="F375"/>
  <c r="H374"/>
  <c r="H373"/>
  <c r="F373" s="1"/>
  <c r="H372"/>
  <c r="H369"/>
  <c r="H368"/>
  <c r="F368" s="1"/>
  <c r="J367"/>
  <c r="H367"/>
  <c r="F367" s="1"/>
  <c r="J366"/>
  <c r="H366"/>
  <c r="I366" s="1"/>
  <c r="F366"/>
  <c r="J365"/>
  <c r="H365"/>
  <c r="F365" s="1"/>
  <c r="H364"/>
  <c r="H363"/>
  <c r="F363"/>
  <c r="H362"/>
  <c r="F362" s="1"/>
  <c r="H361"/>
  <c r="H360"/>
  <c r="H357"/>
  <c r="F357" s="1"/>
  <c r="J356"/>
  <c r="H356"/>
  <c r="F356" s="1"/>
  <c r="J355"/>
  <c r="I355"/>
  <c r="H355"/>
  <c r="F355"/>
  <c r="H354"/>
  <c r="F354" s="1"/>
  <c r="H353"/>
  <c r="F353" s="1"/>
  <c r="H352"/>
  <c r="H351"/>
  <c r="F351" s="1"/>
  <c r="H350"/>
  <c r="F350" s="1"/>
  <c r="J349"/>
  <c r="H349"/>
  <c r="J345"/>
  <c r="H345"/>
  <c r="F345" s="1"/>
  <c r="H344"/>
  <c r="F344" s="1"/>
  <c r="I343"/>
  <c r="H343"/>
  <c r="F343" s="1"/>
  <c r="J342"/>
  <c r="I342"/>
  <c r="H342"/>
  <c r="F342" s="1"/>
  <c r="H341"/>
  <c r="F341" s="1"/>
  <c r="H340"/>
  <c r="F340"/>
  <c r="H339"/>
  <c r="F339" s="1"/>
  <c r="H338"/>
  <c r="F338"/>
  <c r="H337"/>
  <c r="H336"/>
  <c r="F336" s="1"/>
  <c r="H335"/>
  <c r="H334"/>
  <c r="J333"/>
  <c r="H333"/>
  <c r="F333" s="1"/>
  <c r="J330"/>
  <c r="H330"/>
  <c r="F330" s="1"/>
  <c r="H329"/>
  <c r="J328"/>
  <c r="I328"/>
  <c r="H328"/>
  <c r="F328" s="1"/>
  <c r="H327"/>
  <c r="H326"/>
  <c r="J326" s="1"/>
  <c r="H325"/>
  <c r="F325" s="1"/>
  <c r="J324"/>
  <c r="H324"/>
  <c r="F324"/>
  <c r="H323"/>
  <c r="H322"/>
  <c r="F322" s="1"/>
  <c r="J321"/>
  <c r="I321"/>
  <c r="H321"/>
  <c r="F321"/>
  <c r="H320"/>
  <c r="F320"/>
  <c r="H319"/>
  <c r="F319" s="1"/>
  <c r="H318"/>
  <c r="F318" s="1"/>
  <c r="H315"/>
  <c r="H314"/>
  <c r="F314" s="1"/>
  <c r="J313"/>
  <c r="I313"/>
  <c r="H313"/>
  <c r="F313"/>
  <c r="H312"/>
  <c r="H311"/>
  <c r="F311" s="1"/>
  <c r="J310"/>
  <c r="H310"/>
  <c r="F310" s="1"/>
  <c r="H309"/>
  <c r="F309"/>
  <c r="H308"/>
  <c r="F308" s="1"/>
  <c r="H307"/>
  <c r="F307" s="1"/>
  <c r="H306"/>
  <c r="J305"/>
  <c r="H305"/>
  <c r="F305" s="1"/>
  <c r="J302"/>
  <c r="H302"/>
  <c r="F302"/>
  <c r="H301"/>
  <c r="J300"/>
  <c r="H300"/>
  <c r="F300" s="1"/>
  <c r="J299"/>
  <c r="H299"/>
  <c r="F299" s="1"/>
  <c r="H298"/>
  <c r="F298"/>
  <c r="H297"/>
  <c r="F297" s="1"/>
  <c r="H296"/>
  <c r="F296" s="1"/>
  <c r="H295"/>
  <c r="H294"/>
  <c r="F294" s="1"/>
  <c r="J293"/>
  <c r="H293"/>
  <c r="F293"/>
  <c r="H292"/>
  <c r="H291"/>
  <c r="F291" s="1"/>
  <c r="I288"/>
  <c r="H288"/>
  <c r="F288" s="1"/>
  <c r="I287"/>
  <c r="H287"/>
  <c r="F287" s="1"/>
  <c r="J286"/>
  <c r="I286"/>
  <c r="H286"/>
  <c r="F286" s="1"/>
  <c r="I285"/>
  <c r="H285"/>
  <c r="F285" s="1"/>
  <c r="J284"/>
  <c r="I284"/>
  <c r="H284"/>
  <c r="F284"/>
  <c r="I283"/>
  <c r="H283"/>
  <c r="F283" s="1"/>
  <c r="I282"/>
  <c r="H282"/>
  <c r="F282" s="1"/>
  <c r="I281"/>
  <c r="H281"/>
  <c r="F281" s="1"/>
  <c r="J280"/>
  <c r="I280"/>
  <c r="H280"/>
  <c r="F280" s="1"/>
  <c r="J279"/>
  <c r="I279"/>
  <c r="H279"/>
  <c r="F279"/>
  <c r="G277"/>
  <c r="H277" s="1"/>
  <c r="E277"/>
  <c r="H275"/>
  <c r="I275" s="1"/>
  <c r="J274"/>
  <c r="H274"/>
  <c r="F274" s="1"/>
  <c r="J273"/>
  <c r="I273"/>
  <c r="H273"/>
  <c r="F273"/>
  <c r="H272"/>
  <c r="I272" s="1"/>
  <c r="F272"/>
  <c r="I271"/>
  <c r="H271"/>
  <c r="F271" s="1"/>
  <c r="I270"/>
  <c r="H270"/>
  <c r="J270" s="1"/>
  <c r="F270"/>
  <c r="J269"/>
  <c r="I269"/>
  <c r="H269"/>
  <c r="F269"/>
  <c r="J268"/>
  <c r="I268"/>
  <c r="H268"/>
  <c r="F268" s="1"/>
  <c r="J267"/>
  <c r="I267"/>
  <c r="H267"/>
  <c r="F267"/>
  <c r="I266"/>
  <c r="H266"/>
  <c r="J266" s="1"/>
  <c r="I265"/>
  <c r="H265"/>
  <c r="F265" s="1"/>
  <c r="I264"/>
  <c r="H264"/>
  <c r="J264" s="1"/>
  <c r="F264"/>
  <c r="J263"/>
  <c r="I263"/>
  <c r="H263"/>
  <c r="F263"/>
  <c r="H260"/>
  <c r="F260" s="1"/>
  <c r="H259"/>
  <c r="I259" s="1"/>
  <c r="I258"/>
  <c r="H258"/>
  <c r="F258" s="1"/>
  <c r="J257"/>
  <c r="I257"/>
  <c r="H257"/>
  <c r="F257" s="1"/>
  <c r="J256"/>
  <c r="I256"/>
  <c r="H256"/>
  <c r="F256"/>
  <c r="I255"/>
  <c r="H255"/>
  <c r="J255" s="1"/>
  <c r="F255"/>
  <c r="I254"/>
  <c r="H254"/>
  <c r="F254" s="1"/>
  <c r="I253"/>
  <c r="H253"/>
  <c r="F253" s="1"/>
  <c r="J252"/>
  <c r="I252"/>
  <c r="H252"/>
  <c r="F252"/>
  <c r="I251"/>
  <c r="H251"/>
  <c r="F251" s="1"/>
  <c r="I250"/>
  <c r="H250"/>
  <c r="J250" s="1"/>
  <c r="F250"/>
  <c r="I249"/>
  <c r="H249"/>
  <c r="J249" s="1"/>
  <c r="F249"/>
  <c r="J248"/>
  <c r="I248"/>
  <c r="H248"/>
  <c r="F248" s="1"/>
  <c r="J245"/>
  <c r="I245"/>
  <c r="H245"/>
  <c r="F245"/>
  <c r="I244"/>
  <c r="H244"/>
  <c r="J244" s="1"/>
  <c r="I243"/>
  <c r="H243"/>
  <c r="F243" s="1"/>
  <c r="I242"/>
  <c r="H242"/>
  <c r="J242" s="1"/>
  <c r="F242"/>
  <c r="J241"/>
  <c r="I241"/>
  <c r="H241"/>
  <c r="F241"/>
  <c r="H238"/>
  <c r="F238" s="1"/>
  <c r="H237"/>
  <c r="I237" s="1"/>
  <c r="H236"/>
  <c r="I236" s="1"/>
  <c r="F236"/>
  <c r="I235"/>
  <c r="H235"/>
  <c r="F235" s="1"/>
  <c r="H234"/>
  <c r="F234" s="1"/>
  <c r="J233"/>
  <c r="H233"/>
  <c r="I233" s="1"/>
  <c r="F233"/>
  <c r="J232"/>
  <c r="I232"/>
  <c r="H232"/>
  <c r="F232" s="1"/>
  <c r="J231"/>
  <c r="H231"/>
  <c r="I231" s="1"/>
  <c r="F231"/>
  <c r="I230"/>
  <c r="H230"/>
  <c r="J230" s="1"/>
  <c r="I229"/>
  <c r="H229"/>
  <c r="F229" s="1"/>
  <c r="I228"/>
  <c r="H228"/>
  <c r="J228" s="1"/>
  <c r="F228"/>
  <c r="I224"/>
  <c r="H224"/>
  <c r="J224" s="1"/>
  <c r="I223"/>
  <c r="H223"/>
  <c r="F223" s="1"/>
  <c r="I222"/>
  <c r="H222"/>
  <c r="J222" s="1"/>
  <c r="I221"/>
  <c r="H221"/>
  <c r="F221" s="1"/>
  <c r="J218"/>
  <c r="I218"/>
  <c r="H218"/>
  <c r="F218" s="1"/>
  <c r="I217"/>
  <c r="H217"/>
  <c r="J217" s="1"/>
  <c r="F217"/>
  <c r="I216"/>
  <c r="H216"/>
  <c r="J216" s="1"/>
  <c r="F216"/>
  <c r="I215"/>
  <c r="H215"/>
  <c r="F215" s="1"/>
  <c r="I214"/>
  <c r="H214"/>
  <c r="F214" s="1"/>
  <c r="J213"/>
  <c r="I213"/>
  <c r="H213"/>
  <c r="F213" s="1"/>
  <c r="I212"/>
  <c r="H212"/>
  <c r="F212" s="1"/>
  <c r="I209"/>
  <c r="H209"/>
  <c r="J209" s="1"/>
  <c r="F209"/>
  <c r="H208"/>
  <c r="I207"/>
  <c r="H207"/>
  <c r="F207" s="1"/>
  <c r="I206"/>
  <c r="H206"/>
  <c r="J206" s="1"/>
  <c r="F206"/>
  <c r="J205"/>
  <c r="I205"/>
  <c r="H205"/>
  <c r="F205"/>
  <c r="I204"/>
  <c r="H204"/>
  <c r="F204" s="1"/>
  <c r="I203"/>
  <c r="H203"/>
  <c r="J203" s="1"/>
  <c r="I202"/>
  <c r="H202"/>
  <c r="F202" s="1"/>
  <c r="J199"/>
  <c r="H199"/>
  <c r="F199" s="1"/>
  <c r="J198"/>
  <c r="I198"/>
  <c r="H198"/>
  <c r="F198"/>
  <c r="I197"/>
  <c r="H197"/>
  <c r="J197" s="1"/>
  <c r="F197"/>
  <c r="I196"/>
  <c r="H196"/>
  <c r="F196" s="1"/>
  <c r="I195"/>
  <c r="H195"/>
  <c r="F195" s="1"/>
  <c r="J194"/>
  <c r="I194"/>
  <c r="H194"/>
  <c r="F194"/>
  <c r="I193"/>
  <c r="H193"/>
  <c r="F193" s="1"/>
  <c r="I192"/>
  <c r="H192"/>
  <c r="J192" s="1"/>
  <c r="F192"/>
  <c r="I191"/>
  <c r="H191"/>
  <c r="F191" s="1"/>
  <c r="J188"/>
  <c r="H188"/>
  <c r="F188" s="1"/>
  <c r="H187"/>
  <c r="J186"/>
  <c r="H186"/>
  <c r="F186"/>
  <c r="I185"/>
  <c r="H185"/>
  <c r="F185" s="1"/>
  <c r="I184"/>
  <c r="H184"/>
  <c r="J184" s="1"/>
  <c r="I183"/>
  <c r="H183"/>
  <c r="F183" s="1"/>
  <c r="J182"/>
  <c r="I182"/>
  <c r="H182"/>
  <c r="F182" s="1"/>
  <c r="J181"/>
  <c r="I181"/>
  <c r="H181"/>
  <c r="F181" s="1"/>
  <c r="H178"/>
  <c r="I178" s="1"/>
  <c r="F178"/>
  <c r="H177"/>
  <c r="F177" s="1"/>
  <c r="I176"/>
  <c r="H176"/>
  <c r="J176" s="1"/>
  <c r="F176"/>
  <c r="J175"/>
  <c r="I175"/>
  <c r="H175"/>
  <c r="F175"/>
  <c r="J174"/>
  <c r="I174"/>
  <c r="H174"/>
  <c r="F174" s="1"/>
  <c r="J173"/>
  <c r="I173"/>
  <c r="H173"/>
  <c r="F173"/>
  <c r="I172"/>
  <c r="H172"/>
  <c r="J172" s="1"/>
  <c r="I171"/>
  <c r="H171"/>
  <c r="F171" s="1"/>
  <c r="J168"/>
  <c r="I168"/>
  <c r="H168"/>
  <c r="F168"/>
  <c r="J167"/>
  <c r="I167"/>
  <c r="H167"/>
  <c r="F167" s="1"/>
  <c r="I166"/>
  <c r="H166"/>
  <c r="F166" s="1"/>
  <c r="I165"/>
  <c r="H165"/>
  <c r="J165" s="1"/>
  <c r="I164"/>
  <c r="H164"/>
  <c r="F164" s="1"/>
  <c r="J161"/>
  <c r="I161"/>
  <c r="H161"/>
  <c r="F161" s="1"/>
  <c r="J160"/>
  <c r="I160"/>
  <c r="H160"/>
  <c r="F160"/>
  <c r="I159"/>
  <c r="H159"/>
  <c r="J159" s="1"/>
  <c r="F159"/>
  <c r="J158"/>
  <c r="I158"/>
  <c r="H158"/>
  <c r="F158" s="1"/>
  <c r="I157"/>
  <c r="H157"/>
  <c r="F157" s="1"/>
  <c r="J156"/>
  <c r="I156"/>
  <c r="H156"/>
  <c r="F156"/>
  <c r="I155"/>
  <c r="H155"/>
  <c r="F155" s="1"/>
  <c r="I154"/>
  <c r="H154"/>
  <c r="J154" s="1"/>
  <c r="F154"/>
  <c r="J153"/>
  <c r="I153"/>
  <c r="H153"/>
  <c r="F153"/>
  <c r="J152"/>
  <c r="I152"/>
  <c r="H152"/>
  <c r="F152" s="1"/>
  <c r="J151"/>
  <c r="I151"/>
  <c r="H151"/>
  <c r="F151"/>
  <c r="I150"/>
  <c r="H150"/>
  <c r="J150" s="1"/>
  <c r="I149"/>
  <c r="H149"/>
  <c r="F149" s="1"/>
  <c r="J148"/>
  <c r="I148"/>
  <c r="H148"/>
  <c r="F148"/>
  <c r="J147"/>
  <c r="I147"/>
  <c r="H147"/>
  <c r="F147"/>
  <c r="I146"/>
  <c r="H146"/>
  <c r="F146" s="1"/>
  <c r="H143"/>
  <c r="H142"/>
  <c r="J141"/>
  <c r="H141"/>
  <c r="F141" s="1"/>
  <c r="H140"/>
  <c r="F140" s="1"/>
  <c r="J139"/>
  <c r="I139"/>
  <c r="H139"/>
  <c r="F139"/>
  <c r="I138"/>
  <c r="H138"/>
  <c r="F138" s="1"/>
  <c r="I137"/>
  <c r="H137"/>
  <c r="J137" s="1"/>
  <c r="J134"/>
  <c r="I134"/>
  <c r="H134"/>
  <c r="F134"/>
  <c r="J133"/>
  <c r="I133"/>
  <c r="H133"/>
  <c r="F133" s="1"/>
  <c r="H132"/>
  <c r="I131"/>
  <c r="H131"/>
  <c r="J131" s="1"/>
  <c r="I130"/>
  <c r="H130"/>
  <c r="F130" s="1"/>
  <c r="J129"/>
  <c r="I129"/>
  <c r="H129"/>
  <c r="F129"/>
  <c r="H126"/>
  <c r="I126" s="1"/>
  <c r="J125"/>
  <c r="H125"/>
  <c r="F125" s="1"/>
  <c r="J124"/>
  <c r="I124"/>
  <c r="H124"/>
  <c r="F124"/>
  <c r="H123"/>
  <c r="I123" s="1"/>
  <c r="F123"/>
  <c r="H122"/>
  <c r="F122" s="1"/>
  <c r="I121"/>
  <c r="H121"/>
  <c r="J121" s="1"/>
  <c r="F121"/>
  <c r="H118"/>
  <c r="I118" s="1"/>
  <c r="H117"/>
  <c r="F117" s="1"/>
  <c r="J116"/>
  <c r="I116"/>
  <c r="H116"/>
  <c r="F116"/>
  <c r="J115"/>
  <c r="I115"/>
  <c r="H115"/>
  <c r="F115"/>
  <c r="I114"/>
  <c r="H114"/>
  <c r="F114" s="1"/>
  <c r="I113"/>
  <c r="H113"/>
  <c r="J113" s="1"/>
  <c r="I112"/>
  <c r="H112"/>
  <c r="F112" s="1"/>
  <c r="J111"/>
  <c r="I111"/>
  <c r="H111"/>
  <c r="F111" s="1"/>
  <c r="J110"/>
  <c r="I110"/>
  <c r="H110"/>
  <c r="F110"/>
  <c r="I109"/>
  <c r="H109"/>
  <c r="J109" s="1"/>
  <c r="F109"/>
  <c r="H106"/>
  <c r="F106" s="1"/>
  <c r="I105"/>
  <c r="H105"/>
  <c r="F105" s="1"/>
  <c r="J104"/>
  <c r="I104"/>
  <c r="H104"/>
  <c r="F104"/>
  <c r="I103"/>
  <c r="H103"/>
  <c r="F103" s="1"/>
  <c r="I102"/>
  <c r="H102"/>
  <c r="J102" s="1"/>
  <c r="J99"/>
  <c r="I99"/>
  <c r="H99"/>
  <c r="F99"/>
  <c r="J98"/>
  <c r="I98"/>
  <c r="H98"/>
  <c r="F98" s="1"/>
  <c r="J97"/>
  <c r="I97"/>
  <c r="H97"/>
  <c r="F97"/>
  <c r="I96"/>
  <c r="H96"/>
  <c r="J96" s="1"/>
  <c r="I95"/>
  <c r="H95"/>
  <c r="F95" s="1"/>
  <c r="I94"/>
  <c r="H94"/>
  <c r="J94" s="1"/>
  <c r="F94"/>
  <c r="J93"/>
  <c r="I93"/>
  <c r="H93"/>
  <c r="F93"/>
  <c r="I92"/>
  <c r="H92"/>
  <c r="F92" s="1"/>
  <c r="H89"/>
  <c r="I89" s="1"/>
  <c r="H88"/>
  <c r="I88" s="1"/>
  <c r="F88"/>
  <c r="J87"/>
  <c r="I87"/>
  <c r="H87"/>
  <c r="F87" s="1"/>
  <c r="I86"/>
  <c r="H86"/>
  <c r="F86" s="1"/>
  <c r="J85"/>
  <c r="I85"/>
  <c r="H85"/>
  <c r="F85"/>
  <c r="I84"/>
  <c r="H84"/>
  <c r="F84" s="1"/>
  <c r="I83"/>
  <c r="H83"/>
  <c r="J83" s="1"/>
  <c r="F83"/>
  <c r="J82"/>
  <c r="I82"/>
  <c r="H82"/>
  <c r="F82"/>
  <c r="J81"/>
  <c r="I81"/>
  <c r="H81"/>
  <c r="F81" s="1"/>
  <c r="J78"/>
  <c r="H78"/>
  <c r="I78" s="1"/>
  <c r="F78"/>
  <c r="J77"/>
  <c r="H77"/>
  <c r="I77" s="1"/>
  <c r="F77"/>
  <c r="I76"/>
  <c r="H76"/>
  <c r="F76" s="1"/>
  <c r="I75"/>
  <c r="H75"/>
  <c r="J75" s="1"/>
  <c r="I74"/>
  <c r="H74"/>
  <c r="F74" s="1"/>
  <c r="J73"/>
  <c r="I73"/>
  <c r="H73"/>
  <c r="F73" s="1"/>
  <c r="J72"/>
  <c r="I72"/>
  <c r="H72"/>
  <c r="F72"/>
  <c r="I71"/>
  <c r="H71"/>
  <c r="J71" s="1"/>
  <c r="F71"/>
  <c r="J70"/>
  <c r="I70"/>
  <c r="H70"/>
  <c r="F70" s="1"/>
  <c r="I69"/>
  <c r="H69"/>
  <c r="F69" s="1"/>
  <c r="J68"/>
  <c r="I68"/>
  <c r="H68"/>
  <c r="F68"/>
  <c r="J67"/>
  <c r="I67"/>
  <c r="H67"/>
  <c r="F67" s="1"/>
  <c r="I66"/>
  <c r="H66"/>
  <c r="J66" s="1"/>
  <c r="F66"/>
  <c r="J65"/>
  <c r="I65"/>
  <c r="H65"/>
  <c r="F65"/>
  <c r="J64"/>
  <c r="I64"/>
  <c r="H64"/>
  <c r="F64" s="1"/>
  <c r="J61"/>
  <c r="I61"/>
  <c r="H61"/>
  <c r="F61"/>
  <c r="I60"/>
  <c r="H60"/>
  <c r="J60" s="1"/>
  <c r="I59"/>
  <c r="H59"/>
  <c r="F59" s="1"/>
  <c r="J58"/>
  <c r="I58"/>
  <c r="H58"/>
  <c r="F58"/>
  <c r="H54"/>
  <c r="H53"/>
  <c r="F53" s="1"/>
  <c r="I52"/>
  <c r="H52"/>
  <c r="J52" s="1"/>
  <c r="F52"/>
  <c r="I51"/>
  <c r="H51"/>
  <c r="J51" s="1"/>
  <c r="F51"/>
  <c r="H48"/>
  <c r="F48" s="1"/>
  <c r="H47"/>
  <c r="F47" s="1"/>
  <c r="H46"/>
  <c r="F46"/>
  <c r="H45"/>
  <c r="F45" s="1"/>
  <c r="J44"/>
  <c r="H44"/>
  <c r="H43"/>
  <c r="F43"/>
  <c r="I42"/>
  <c r="H42"/>
  <c r="F42" s="1"/>
  <c r="I41"/>
  <c r="H41"/>
  <c r="J41" s="1"/>
  <c r="I40"/>
  <c r="H40"/>
  <c r="F40" s="1"/>
  <c r="H37"/>
  <c r="F37" s="1"/>
  <c r="J36"/>
  <c r="H36"/>
  <c r="F36" s="1"/>
  <c r="I35"/>
  <c r="H35"/>
  <c r="J35" s="1"/>
  <c r="J34"/>
  <c r="I34"/>
  <c r="H34"/>
  <c r="F34"/>
  <c r="J33"/>
  <c r="I33"/>
  <c r="H33"/>
  <c r="F33"/>
  <c r="I32"/>
  <c r="H32"/>
  <c r="J32" s="1"/>
  <c r="F32"/>
  <c r="J31"/>
  <c r="I31"/>
  <c r="H31"/>
  <c r="F31"/>
  <c r="J30"/>
  <c r="I30"/>
  <c r="H30"/>
  <c r="F30"/>
  <c r="I29"/>
  <c r="H29"/>
  <c r="J29" s="1"/>
  <c r="F29"/>
  <c r="J28"/>
  <c r="I28"/>
  <c r="H28"/>
  <c r="F28"/>
  <c r="J25"/>
  <c r="I25"/>
  <c r="H25"/>
  <c r="F25"/>
  <c r="H24"/>
  <c r="I24" s="1"/>
  <c r="F24"/>
  <c r="J23"/>
  <c r="I23"/>
  <c r="H23"/>
  <c r="F23"/>
  <c r="J22"/>
  <c r="I22"/>
  <c r="H22"/>
  <c r="F22"/>
  <c r="I21"/>
  <c r="H21"/>
  <c r="J21" s="1"/>
  <c r="F21"/>
  <c r="J20"/>
  <c r="I20"/>
  <c r="H20"/>
  <c r="F20"/>
  <c r="J19"/>
  <c r="I19"/>
  <c r="H19"/>
  <c r="F19"/>
  <c r="I18"/>
  <c r="H18"/>
  <c r="J18" s="1"/>
  <c r="F18"/>
  <c r="J17"/>
  <c r="I17"/>
  <c r="H17"/>
  <c r="F17"/>
  <c r="J16"/>
  <c r="I16"/>
  <c r="H16"/>
  <c r="F16"/>
  <c r="I15"/>
  <c r="H15"/>
  <c r="J15" s="1"/>
  <c r="F15"/>
  <c r="J14"/>
  <c r="I14"/>
  <c r="H14"/>
  <c r="F14"/>
  <c r="J13"/>
  <c r="I13"/>
  <c r="H13"/>
  <c r="F13"/>
  <c r="G11"/>
  <c r="E11"/>
  <c r="E10" s="1"/>
  <c r="J337" l="1"/>
  <c r="J339"/>
  <c r="F337"/>
  <c r="J338"/>
  <c r="J597"/>
  <c r="J588"/>
  <c r="F584"/>
  <c r="F583"/>
  <c r="J584"/>
  <c r="F578"/>
  <c r="J576"/>
  <c r="J578"/>
  <c r="F572"/>
  <c r="J568"/>
  <c r="J566"/>
  <c r="F563"/>
  <c r="J557"/>
  <c r="J556"/>
  <c r="J555"/>
  <c r="F553"/>
  <c r="F552"/>
  <c r="J553"/>
  <c r="J544"/>
  <c r="F541"/>
  <c r="J537"/>
  <c r="F531"/>
  <c r="J531"/>
  <c r="J534"/>
  <c r="J533"/>
  <c r="F530"/>
  <c r="J525"/>
  <c r="J526"/>
  <c r="J522"/>
  <c r="F519"/>
  <c r="F514"/>
  <c r="J513"/>
  <c r="J514"/>
  <c r="J510"/>
  <c r="J502"/>
  <c r="F497"/>
  <c r="J498"/>
  <c r="J493"/>
  <c r="J491"/>
  <c r="J490"/>
  <c r="J489"/>
  <c r="J480"/>
  <c r="J482"/>
  <c r="F472"/>
  <c r="J471"/>
  <c r="F470"/>
  <c r="F469"/>
  <c r="J465"/>
  <c r="J469"/>
  <c r="J461"/>
  <c r="F458"/>
  <c r="J453"/>
  <c r="F448"/>
  <c r="J447"/>
  <c r="J449"/>
  <c r="J443"/>
  <c r="J439"/>
  <c r="J441"/>
  <c r="J436"/>
  <c r="F436"/>
  <c r="J432"/>
  <c r="F427"/>
  <c r="J420"/>
  <c r="J417"/>
  <c r="F417"/>
  <c r="J416"/>
  <c r="F416"/>
  <c r="J410"/>
  <c r="F405"/>
  <c r="J387"/>
  <c r="J397"/>
  <c r="F397"/>
  <c r="F394"/>
  <c r="J394"/>
  <c r="J386"/>
  <c r="J388"/>
  <c r="F386"/>
  <c r="F388"/>
  <c r="F383"/>
  <c r="F377"/>
  <c r="J376"/>
  <c r="J374"/>
  <c r="F374"/>
  <c r="J368"/>
  <c r="J364"/>
  <c r="F364"/>
  <c r="J363"/>
  <c r="J357"/>
  <c r="J350"/>
  <c r="J351"/>
  <c r="J344"/>
  <c r="J341"/>
  <c r="J340"/>
  <c r="J329"/>
  <c r="F329"/>
  <c r="J327"/>
  <c r="F327"/>
  <c r="J325"/>
  <c r="J323"/>
  <c r="J322"/>
  <c r="J312"/>
  <c r="J311"/>
  <c r="J301"/>
  <c r="J294"/>
  <c r="J292"/>
  <c r="J291"/>
  <c r="J288"/>
  <c r="J281"/>
  <c r="J45"/>
  <c r="J106"/>
  <c r="J53"/>
  <c r="F224"/>
  <c r="H11"/>
  <c r="J11" s="1"/>
  <c r="J225"/>
  <c r="J191"/>
  <c r="F187"/>
  <c r="J187"/>
  <c r="F142"/>
  <c r="F137"/>
  <c r="J132"/>
  <c r="F132"/>
  <c r="F102"/>
  <c r="J48"/>
  <c r="J46"/>
  <c r="F44"/>
  <c r="J43"/>
  <c r="J37"/>
  <c r="F35"/>
  <c r="J277"/>
  <c r="F277"/>
  <c r="J24"/>
  <c r="F41"/>
  <c r="J42"/>
  <c r="F60"/>
  <c r="F75"/>
  <c r="J76"/>
  <c r="F89"/>
  <c r="J92"/>
  <c r="F96"/>
  <c r="F113"/>
  <c r="J114"/>
  <c r="F118"/>
  <c r="J123"/>
  <c r="I125"/>
  <c r="F131"/>
  <c r="F143"/>
  <c r="J146"/>
  <c r="F150"/>
  <c r="F165"/>
  <c r="J166"/>
  <c r="F172"/>
  <c r="J178"/>
  <c r="F184"/>
  <c r="J185"/>
  <c r="I199"/>
  <c r="F203"/>
  <c r="J204"/>
  <c r="F208"/>
  <c r="F222"/>
  <c r="J223"/>
  <c r="F230"/>
  <c r="F237"/>
  <c r="J238"/>
  <c r="F244"/>
  <c r="F259"/>
  <c r="J260"/>
  <c r="F266"/>
  <c r="J272"/>
  <c r="I274"/>
  <c r="J282"/>
  <c r="J287"/>
  <c r="F295"/>
  <c r="J296"/>
  <c r="J298"/>
  <c r="I300"/>
  <c r="F306"/>
  <c r="J307"/>
  <c r="J309"/>
  <c r="F315"/>
  <c r="J318"/>
  <c r="J320"/>
  <c r="F326"/>
  <c r="F335"/>
  <c r="J336"/>
  <c r="J343"/>
  <c r="F352"/>
  <c r="J353"/>
  <c r="F361"/>
  <c r="J362"/>
  <c r="F372"/>
  <c r="J373"/>
  <c r="F381"/>
  <c r="J382"/>
  <c r="F392"/>
  <c r="J393"/>
  <c r="F403"/>
  <c r="J404"/>
  <c r="F414"/>
  <c r="J415"/>
  <c r="F423"/>
  <c r="J424"/>
  <c r="F434"/>
  <c r="J435"/>
  <c r="F445"/>
  <c r="J446"/>
  <c r="F456"/>
  <c r="J457"/>
  <c r="F467"/>
  <c r="J468"/>
  <c r="J477"/>
  <c r="F483"/>
  <c r="J484"/>
  <c r="J488"/>
  <c r="F494"/>
  <c r="J495"/>
  <c r="J497"/>
  <c r="F505"/>
  <c r="J506"/>
  <c r="J508"/>
  <c r="F516"/>
  <c r="J517"/>
  <c r="J519"/>
  <c r="F527"/>
  <c r="J528"/>
  <c r="J530"/>
  <c r="I532"/>
  <c r="F538"/>
  <c r="J539"/>
  <c r="J541"/>
  <c r="F547"/>
  <c r="J550"/>
  <c r="J552"/>
  <c r="I554"/>
  <c r="F558"/>
  <c r="J559"/>
  <c r="J563"/>
  <c r="F569"/>
  <c r="J570"/>
  <c r="J572"/>
  <c r="F580"/>
  <c r="J581"/>
  <c r="J583"/>
  <c r="F591"/>
  <c r="J592"/>
  <c r="J594"/>
  <c r="I596"/>
  <c r="F600"/>
  <c r="J601"/>
  <c r="J40"/>
  <c r="J47"/>
  <c r="J59"/>
  <c r="J69"/>
  <c r="J74"/>
  <c r="J86"/>
  <c r="J88"/>
  <c r="J95"/>
  <c r="J105"/>
  <c r="J112"/>
  <c r="J117"/>
  <c r="J130"/>
  <c r="J140"/>
  <c r="J142"/>
  <c r="J149"/>
  <c r="J157"/>
  <c r="J164"/>
  <c r="J171"/>
  <c r="J183"/>
  <c r="J195"/>
  <c r="J202"/>
  <c r="J207"/>
  <c r="J214"/>
  <c r="J221"/>
  <c r="J229"/>
  <c r="J234"/>
  <c r="J236"/>
  <c r="I238"/>
  <c r="J243"/>
  <c r="J253"/>
  <c r="J258"/>
  <c r="I260"/>
  <c r="J265"/>
  <c r="J285"/>
  <c r="I296"/>
  <c r="J314"/>
  <c r="J334"/>
  <c r="I336"/>
  <c r="J360"/>
  <c r="J369"/>
  <c r="J380"/>
  <c r="J391"/>
  <c r="J402"/>
  <c r="J411"/>
  <c r="J422"/>
  <c r="J433"/>
  <c r="J444"/>
  <c r="I446"/>
  <c r="J455"/>
  <c r="J466"/>
  <c r="I517"/>
  <c r="I528"/>
  <c r="J54"/>
  <c r="I117"/>
  <c r="J126"/>
  <c r="I234"/>
  <c r="J275"/>
  <c r="I599"/>
  <c r="G10"/>
  <c r="H10" s="1"/>
  <c r="J138"/>
  <c r="J143"/>
  <c r="J155"/>
  <c r="J177"/>
  <c r="J193"/>
  <c r="J212"/>
  <c r="J237"/>
  <c r="J251"/>
  <c r="J259"/>
  <c r="J271"/>
  <c r="J283"/>
  <c r="J297"/>
  <c r="J308"/>
  <c r="J319"/>
  <c r="F334"/>
  <c r="J335"/>
  <c r="J354"/>
  <c r="F360"/>
  <c r="J361"/>
  <c r="F369"/>
  <c r="J372"/>
  <c r="F380"/>
  <c r="J381"/>
  <c r="F391"/>
  <c r="J392"/>
  <c r="F402"/>
  <c r="J403"/>
  <c r="F411"/>
  <c r="J414"/>
  <c r="F422"/>
  <c r="J423"/>
  <c r="F433"/>
  <c r="J434"/>
  <c r="F444"/>
  <c r="J445"/>
  <c r="F455"/>
  <c r="J456"/>
  <c r="F466"/>
  <c r="J467"/>
  <c r="J485"/>
  <c r="J496"/>
  <c r="J507"/>
  <c r="J518"/>
  <c r="J529"/>
  <c r="J540"/>
  <c r="J551"/>
  <c r="J560"/>
  <c r="J571"/>
  <c r="J582"/>
  <c r="J593"/>
  <c r="J84"/>
  <c r="J89"/>
  <c r="J103"/>
  <c r="J122"/>
  <c r="F54"/>
  <c r="J118"/>
  <c r="I122"/>
  <c r="F126"/>
  <c r="I177"/>
  <c r="J196"/>
  <c r="J208"/>
  <c r="J215"/>
  <c r="J235"/>
  <c r="J254"/>
  <c r="F275"/>
  <c r="F292"/>
  <c r="J295"/>
  <c r="F301"/>
  <c r="J306"/>
  <c r="I308"/>
  <c r="F312"/>
  <c r="J315"/>
  <c r="F323"/>
  <c r="F349"/>
  <c r="J352"/>
  <c r="I354"/>
  <c r="F480"/>
  <c r="J483"/>
  <c r="F491"/>
  <c r="J494"/>
  <c r="I496"/>
  <c r="F502"/>
  <c r="J505"/>
  <c r="F513"/>
  <c r="J516"/>
  <c r="F522"/>
  <c r="J527"/>
  <c r="F533"/>
  <c r="J538"/>
  <c r="I540"/>
  <c r="F544"/>
  <c r="J547"/>
  <c r="F555"/>
  <c r="J558"/>
  <c r="F566"/>
  <c r="J569"/>
  <c r="I571"/>
  <c r="F577"/>
  <c r="J580"/>
  <c r="F586"/>
  <c r="J591"/>
  <c r="F597"/>
  <c r="J600"/>
  <c r="I277" l="1"/>
  <c r="I11"/>
  <c r="F11"/>
  <c r="F10"/>
  <c r="J10"/>
  <c r="I10" l="1"/>
</calcChain>
</file>

<file path=xl/sharedStrings.xml><?xml version="1.0" encoding="utf-8"?>
<sst xmlns="http://schemas.openxmlformats.org/spreadsheetml/2006/main" count="1061" uniqueCount="348">
  <si>
    <t xml:space="preserve">LAPORAN HASIL PELAKSANAAN PRO BEBAYA </t>
  </si>
  <si>
    <t xml:space="preserve">No </t>
  </si>
  <si>
    <t xml:space="preserve">Uraian </t>
  </si>
  <si>
    <t>Rincian</t>
  </si>
  <si>
    <t xml:space="preserve">Anggaran (Rp) </t>
  </si>
  <si>
    <t>Sisa Anggaran</t>
  </si>
  <si>
    <t xml:space="preserve">Volume </t>
  </si>
  <si>
    <t xml:space="preserve">Satuan </t>
  </si>
  <si>
    <t xml:space="preserve">(Rp) </t>
  </si>
  <si>
    <t xml:space="preserve">% </t>
  </si>
  <si>
    <t>(1)</t>
  </si>
  <si>
    <t>(2)</t>
  </si>
  <si>
    <t>(3)</t>
  </si>
  <si>
    <t>(4)</t>
  </si>
  <si>
    <t>(5)</t>
  </si>
  <si>
    <t>(7)</t>
  </si>
  <si>
    <t>(8)</t>
  </si>
  <si>
    <t>(9)</t>
  </si>
  <si>
    <t>(10)</t>
  </si>
  <si>
    <t>Paket</t>
  </si>
  <si>
    <t>paket</t>
  </si>
  <si>
    <t>KELURAHAN SUNGAI KAPIH</t>
  </si>
  <si>
    <t>buah</t>
  </si>
  <si>
    <t>Pengadaan mesin rumput</t>
  </si>
  <si>
    <t>Pengadaan kursi</t>
  </si>
  <si>
    <t>unit</t>
  </si>
  <si>
    <t>Pengadaan mesin potong rumput</t>
  </si>
  <si>
    <t>Pengadaan pengeras suara</t>
  </si>
  <si>
    <t>Makan minum kerja bakti</t>
  </si>
  <si>
    <t>Pembuatan Gapura</t>
  </si>
  <si>
    <t>Pembuatan Tutup parit</t>
  </si>
  <si>
    <t>Kegiatan PKK</t>
  </si>
  <si>
    <t>ATK PKK</t>
  </si>
  <si>
    <t>Kegiatan Dasa Wisma</t>
  </si>
  <si>
    <t>Pemberian MP ASI untuk Posyandu</t>
  </si>
  <si>
    <t>Bantuan bahan makanan untuk warga kurang mampu</t>
  </si>
  <si>
    <t>Transportasi kader posyandu</t>
  </si>
  <si>
    <t>Honor POKMAS</t>
  </si>
  <si>
    <t>Biaya operasional</t>
  </si>
  <si>
    <t>ATK Dasa Wisma</t>
  </si>
  <si>
    <t>Pemberian makanan tambahan dan vitamin di Posyandu</t>
  </si>
  <si>
    <t>Pengadaan perlengkapan sekolah</t>
  </si>
  <si>
    <t>Transportasi kader Posyandu</t>
  </si>
  <si>
    <t>ATK RT</t>
  </si>
  <si>
    <t>Bantuan perlengkapan sekolah untuk anak sekolah</t>
  </si>
  <si>
    <t>Pelatihan keterampilan usaha</t>
  </si>
  <si>
    <t>ktk</t>
  </si>
  <si>
    <t>Bantuan perlengkapan sekolah</t>
  </si>
  <si>
    <t xml:space="preserve">Bantuan perlengkapan sekolah </t>
  </si>
  <si>
    <t>Ktk</t>
  </si>
  <si>
    <t>Pemberian makan tambahan dan vitamin untuk Posyandu</t>
  </si>
  <si>
    <t>Bantuan perlengkapan sekolah anak kurang mampu</t>
  </si>
  <si>
    <t xml:space="preserve">Pemberian MP ASI untuk Posyandu </t>
  </si>
  <si>
    <t>Honorarium Pokmas</t>
  </si>
  <si>
    <t>Bantuan perlengkapan sekolah SD</t>
  </si>
  <si>
    <t>Bantuan perlengkapan sekolah SMP</t>
  </si>
  <si>
    <t>Bantuan bahan makanan untuk warga tidak mampu</t>
  </si>
  <si>
    <t xml:space="preserve">Biaya Operasional </t>
  </si>
  <si>
    <t>ATK  Dasa Wisma</t>
  </si>
  <si>
    <t xml:space="preserve">ATK PKK </t>
  </si>
  <si>
    <t>Honor Pokmas</t>
  </si>
  <si>
    <t xml:space="preserve">Pemberian MP ASI dan vitamin untuk Posyandu </t>
  </si>
  <si>
    <t>ATK  Dasa  Wisma</t>
  </si>
  <si>
    <t>RT 19</t>
  </si>
  <si>
    <t>RT 11</t>
  </si>
  <si>
    <t>RT 16</t>
  </si>
  <si>
    <t>Realisasi</t>
  </si>
  <si>
    <t>ATK</t>
  </si>
  <si>
    <t>RT 01</t>
  </si>
  <si>
    <t>RT 02</t>
  </si>
  <si>
    <t>RT 03</t>
  </si>
  <si>
    <t>RT 04</t>
  </si>
  <si>
    <t>RT 06</t>
  </si>
  <si>
    <t>RT 05</t>
  </si>
  <si>
    <t>RT 07</t>
  </si>
  <si>
    <t>RT 08</t>
  </si>
  <si>
    <t>RT 09</t>
  </si>
  <si>
    <t>RT 10</t>
  </si>
  <si>
    <t>RT 12</t>
  </si>
  <si>
    <t>RT 13</t>
  </si>
  <si>
    <t>RT 14</t>
  </si>
  <si>
    <t>RT 15</t>
  </si>
  <si>
    <t>RT 17</t>
  </si>
  <si>
    <t>RT 18</t>
  </si>
  <si>
    <t>RT 20</t>
  </si>
  <si>
    <t>Pelatihan fardhu kifayah</t>
  </si>
  <si>
    <t>RT 21</t>
  </si>
  <si>
    <t>RT 22</t>
  </si>
  <si>
    <t>RT 23</t>
  </si>
  <si>
    <t>RT 24</t>
  </si>
  <si>
    <t>RT 25</t>
  </si>
  <si>
    <t>Orang</t>
  </si>
  <si>
    <t>Transportasi Kader Posyandu</t>
  </si>
  <si>
    <t>A</t>
  </si>
  <si>
    <t>B</t>
  </si>
  <si>
    <t>Pemberdayaan Masyarakat di  Kelurahan Sungai Kapih</t>
  </si>
  <si>
    <t>Pembangunan Sarana dan Prasarana Kelurahan</t>
  </si>
  <si>
    <t>Fisik</t>
  </si>
  <si>
    <t>Keuangan</t>
  </si>
  <si>
    <t>Pengadaan meja Posyandu</t>
  </si>
  <si>
    <t>Pengadaan kursi Posyandu</t>
  </si>
  <si>
    <t>Banner /spanduk</t>
  </si>
  <si>
    <t>Pengadaan kursi plastik</t>
  </si>
  <si>
    <t>Perbaikan Posyandu</t>
  </si>
  <si>
    <t>Pembuatan tutup parit</t>
  </si>
  <si>
    <t>Pengadaan umbul-umbul</t>
  </si>
  <si>
    <t>Pembuatan tiang lampu dan instalasi</t>
  </si>
  <si>
    <t>Pengadaan lampu jalan</t>
  </si>
  <si>
    <t>Pengadaan seragam PKK</t>
  </si>
  <si>
    <t>Banner</t>
  </si>
  <si>
    <t>Bimtek Dasa Wisma</t>
  </si>
  <si>
    <t>Bantuan bahan makan untuk warga kurang mampu</t>
  </si>
  <si>
    <t>Bantuan perlengkapan sekolah untuk warga kurang mampu</t>
  </si>
  <si>
    <t>Bantuan perlengkapan anak sekolah</t>
  </si>
  <si>
    <t>Pembuatan gapura Jl.H.marhusin</t>
  </si>
  <si>
    <t>Pembuatan gapura gg.Keramat</t>
  </si>
  <si>
    <t>Pembuatan papan nama gang</t>
  </si>
  <si>
    <t>Pengadaan tenda dan terpal ( 4 x 8m)</t>
  </si>
  <si>
    <t>Pembuatan mesin rumput</t>
  </si>
  <si>
    <t>Pengadaan wairless untuk PKK</t>
  </si>
  <si>
    <t>Pengadaan tiang umbul-umbul</t>
  </si>
  <si>
    <t>Pengadaan pot bunga</t>
  </si>
  <si>
    <t>titik</t>
  </si>
  <si>
    <t>Pengecoran lapangan volly dan halaman mushola</t>
  </si>
  <si>
    <t>Pemasangan plafon teras posyandu</t>
  </si>
  <si>
    <t>Perbaikan Poskamling</t>
  </si>
  <si>
    <t>Pembuatan Portal</t>
  </si>
  <si>
    <t>Pembuatan pagar Posyandu</t>
  </si>
  <si>
    <t>Pengadaan tenda ( 4 x 8 m)</t>
  </si>
  <si>
    <t>Pengadaan wairles</t>
  </si>
  <si>
    <t>Pengadaan baju Dasa Wisma</t>
  </si>
  <si>
    <t>TA ANGGARAN : 2023</t>
  </si>
  <si>
    <t>semenisasi jalan Gg.Abadi ( 30 x 4 m)</t>
  </si>
  <si>
    <t>Semenisasi Gg.Inpres I ( 60 m x 2,30 m)</t>
  </si>
  <si>
    <t>Pengadaan lemari kecil untuk Posyandu</t>
  </si>
  <si>
    <t>Pengadaan seragam yassinan</t>
  </si>
  <si>
    <t>Pengadaan gendang habsyi</t>
  </si>
  <si>
    <t>Pengadaan seragam pkk</t>
  </si>
  <si>
    <t>Semenisasi jalan swarga 2  ( 30 x 3,5 x 20 cm)</t>
  </si>
  <si>
    <t>Pembuatan saluran air ( 58 m x 50cm x 45 cm)</t>
  </si>
  <si>
    <t>Pengadaan Tenda  ( 4 x 8 m)</t>
  </si>
  <si>
    <t xml:space="preserve">Pengadaan werless untuk PKK </t>
  </si>
  <si>
    <t>Perbaikan jembatan Gg.Titian I</t>
  </si>
  <si>
    <t>Perbaikan jembatan Gg.Titian</t>
  </si>
  <si>
    <t>Pembuatan plang nama gang</t>
  </si>
  <si>
    <t>Pembuatan  seragam PKK</t>
  </si>
  <si>
    <t>Pembuatan parit gang  widyagama ( P:30 m,L:60cm,T: 40 cm )</t>
  </si>
  <si>
    <t>pengadaan tempat sampah</t>
  </si>
  <si>
    <t>Pengadaan genset Mushola</t>
  </si>
  <si>
    <t>Pengadaan mesin Vacum Mushola</t>
  </si>
  <si>
    <t>Pengadaan terpal karet untuk tenda ( 4 x 8 m)</t>
  </si>
  <si>
    <t>Adaptor mesin pemadam</t>
  </si>
  <si>
    <t>Pengadaan APAR</t>
  </si>
  <si>
    <t>Pengadaan fleksibel seling mesin rumput</t>
  </si>
  <si>
    <t>Pengadaan seragam relawan kebakaran</t>
  </si>
  <si>
    <t>Pengadaan seragam kaos Dasa Wisma</t>
  </si>
  <si>
    <t>Benner</t>
  </si>
  <si>
    <t>Unit</t>
  </si>
  <si>
    <t>Pembuatan Gapura gg.Langsat</t>
  </si>
  <si>
    <t>Perbaikan jalan  gg.Manggis</t>
  </si>
  <si>
    <t>Pengadaan Tarup ( 6 x 8 m)</t>
  </si>
  <si>
    <t>Pengadaan baju seragam PKK</t>
  </si>
  <si>
    <t>Pengadaan lampu jalan lingkungan</t>
  </si>
  <si>
    <t>Pembuatan gapura jalan Kehewanan</t>
  </si>
  <si>
    <t>Pembuatan kanopi Posyandu</t>
  </si>
  <si>
    <t>Pembuatan tempat parkir  masjid At Taqwa</t>
  </si>
  <si>
    <t>Pengadaan alat kebersihan Dasa Wisma dan PKK</t>
  </si>
  <si>
    <t>Pembuatan rumah bibit jamur tiram ( 2,5 x 2,5 m)</t>
  </si>
  <si>
    <t>Pembuatan gapura</t>
  </si>
  <si>
    <t>Pembuatan gorong-gorong</t>
  </si>
  <si>
    <t>Pengadaan tiang bendera ( T : 3 m)</t>
  </si>
  <si>
    <t>Pengadaan seragam untuk kegiatan PKK</t>
  </si>
  <si>
    <t>Pelebaran Badan Jalan ( P: 45 m,L : 110 cm,T:10 cm) )</t>
  </si>
  <si>
    <t>Pembuatan tiang lampu lengkap ( kabel dan lampu)</t>
  </si>
  <si>
    <t>Pembuatan  Tenda Besi (  4 m x 8 m )</t>
  </si>
  <si>
    <t>Pengadaan  speaker portabel wireless bare tone</t>
  </si>
  <si>
    <t>pengadaan gerobak / becak</t>
  </si>
  <si>
    <t>Pengadaan genset</t>
  </si>
  <si>
    <t>Pengadaan cangkul dan sekop</t>
  </si>
  <si>
    <t>Pelebaran badan jalan ( 50 m)</t>
  </si>
  <si>
    <t>Pemeliharaan Posyandu</t>
  </si>
  <si>
    <t>Pembuatan Tenda Besi  dan terpal ( 4 x 8 m)</t>
  </si>
  <si>
    <t>Pembuatan gorong-gorong di Gg.Ontorejo</t>
  </si>
  <si>
    <t>Pengadaan tiang lampu ( T : 4 m)</t>
  </si>
  <si>
    <t>Pembuatan Gapura Gg. Angsoka I</t>
  </si>
  <si>
    <t>Pembuatan Gapura Gg. Angsoka II</t>
  </si>
  <si>
    <t>Pengecoran Gg.Papadaaan ( 30 m x 2 m)</t>
  </si>
  <si>
    <t>Pembuatan pagar Posyandu ( 20 m x 1,5 m)</t>
  </si>
  <si>
    <t>Pengadaan peralatan TPA As Sajadah</t>
  </si>
  <si>
    <t>Pengadaan seragam habsyi TPA As Sajadah</t>
  </si>
  <si>
    <t>Pengadaan seragam dasa Wisma</t>
  </si>
  <si>
    <t xml:space="preserve">Perbaikan parit </t>
  </si>
  <si>
    <t>Pelebaran jalan</t>
  </si>
  <si>
    <t>Pembuatan tiang lampu</t>
  </si>
  <si>
    <t>Pengadaan wairles Posyandu</t>
  </si>
  <si>
    <t>Pengadaan timbangan</t>
  </si>
  <si>
    <t>Pengadaan meja tenis</t>
  </si>
  <si>
    <t>Pengadaan archo</t>
  </si>
  <si>
    <t>Pengadaan seragam Dasa Wisma</t>
  </si>
  <si>
    <t>Pengadan tiang lampu lingkungan</t>
  </si>
  <si>
    <t>Pengadaan alat kebersihan</t>
  </si>
  <si>
    <t>Pengadaan seragam bank sampah</t>
  </si>
  <si>
    <t>Pengadaan wairless untuk  PKK</t>
  </si>
  <si>
    <t>Perbaikan parit wijaya 3 ( P:100 m,T:70 cm,Tbl:25 cm</t>
  </si>
  <si>
    <t>Pemasangan lampu jalan dan instalasi (T : 4 m)</t>
  </si>
  <si>
    <t>Pembuatan umbul-umbul dan bendera</t>
  </si>
  <si>
    <t>Pengadaan alat kebersihan PKK</t>
  </si>
  <si>
    <t xml:space="preserve">Semenisasi gg keramat I </t>
  </si>
  <si>
    <t>Semenisasi gg keramat 2 ( 20 x 2 m)</t>
  </si>
  <si>
    <t>Rehab mushola ( lanjutan)</t>
  </si>
  <si>
    <t>Wairless untuk PKK</t>
  </si>
  <si>
    <t>Wairless untuk Dasa Wisma</t>
  </si>
  <si>
    <t>Pembutan Gapura perbatasan RT 3</t>
  </si>
  <si>
    <t>Pembutan pondasi parit Mandiri 2 ( 30 m)</t>
  </si>
  <si>
    <t>Drainase Mandiri I ( 60 m)</t>
  </si>
  <si>
    <t xml:space="preserve">Pembuatan tiang lampu  dan instalasi </t>
  </si>
  <si>
    <t>Pengadan seragam yassinan ( Pria)</t>
  </si>
  <si>
    <t>Pengadan seragam yassinan ( wanita)</t>
  </si>
  <si>
    <t>Pengadan seragam Dasa Wisma</t>
  </si>
  <si>
    <t>Pengadaan Terpal ( 4 x 6 m)</t>
  </si>
  <si>
    <t>Pembuatan gapura gg.Lampung( 4 x 4, 5 m)</t>
  </si>
  <si>
    <t>Pembuatan gapura gg.Ontoseno( 4 x 4, 5 m)</t>
  </si>
  <si>
    <t>Pembuatan gapura gg.Keladi  ( 3x 4, 5 m)</t>
  </si>
  <si>
    <t>Pembuatan Taman Pojok</t>
  </si>
  <si>
    <t>Pembuatan Turap ( 15 x 1,5 m)</t>
  </si>
  <si>
    <t>Pengadaan Cainsaw untuk relawan</t>
  </si>
  <si>
    <t>Pengadaan seragam pengurus PKK</t>
  </si>
  <si>
    <t>Pembuatan tenda besi ( 4 x 8 m)</t>
  </si>
  <si>
    <t>Pengadaan meja belajar TPA</t>
  </si>
  <si>
    <t>Pengadaan baju PKK</t>
  </si>
  <si>
    <t>Cor Gg.Kasah I Blok A ( 2 x 4,5 m)</t>
  </si>
  <si>
    <t>Cor Gg.Kasah I Blok B ( 2 x 93 m)</t>
  </si>
  <si>
    <t>Cor Gg.Kasah 4  ( 3,5 x 60 m)</t>
  </si>
  <si>
    <t>Pengadaan weirless untuk Dasa Wisma</t>
  </si>
  <si>
    <t>Pengadaan CCTV</t>
  </si>
  <si>
    <t>Pembuatan  kaca cembung dan tiang</t>
  </si>
  <si>
    <t>Pengadaan kipas angin embun</t>
  </si>
  <si>
    <t>Pengadaan mega phone TOA</t>
  </si>
  <si>
    <t>Timbangan sampah digital</t>
  </si>
  <si>
    <t>Pengadaan meja</t>
  </si>
  <si>
    <t>Pengadaan baju bank sampah</t>
  </si>
  <si>
    <t>Pengadaan baju dasa wisma</t>
  </si>
  <si>
    <t>Pengadaan alat kesehatan untuk Posyandu Lansia</t>
  </si>
  <si>
    <t>set</t>
  </si>
  <si>
    <t>Semenisasi lapangan bermain ( 397m³ )</t>
  </si>
  <si>
    <t>Pembuatan gudang Posyandu ( L:3 m,P:6m,T:3m)</t>
  </si>
  <si>
    <t>Kursi plastik</t>
  </si>
  <si>
    <t>Seragam baju PKK</t>
  </si>
  <si>
    <t xml:space="preserve">Perlengkapan kesehatan Posyandu </t>
  </si>
  <si>
    <t>Rehab jembatan Gg.Hampalan</t>
  </si>
  <si>
    <t>Pembuatan gorong-gorong Gg.Durian</t>
  </si>
  <si>
    <t>Pengurukan Gg.H.Sabri</t>
  </si>
  <si>
    <t>Pegadaan nama gang dan tiang ulin</t>
  </si>
  <si>
    <t>Pengadaan sound system</t>
  </si>
  <si>
    <t>pengadaan CCTV Masjid</t>
  </si>
  <si>
    <t>Pengadaan AVR Stavol teganganlistrik</t>
  </si>
  <si>
    <t>Pengadaan playwood  12 mm rukun kematian</t>
  </si>
  <si>
    <t>Pengadaan kain kafan untuk rukun kematian</t>
  </si>
  <si>
    <t>Pengadaan papan dan nisan kubur</t>
  </si>
  <si>
    <t>Pembangunan Posyandu ( lanjutan)</t>
  </si>
  <si>
    <t xml:space="preserve">Pengerasan jalan Rakyat </t>
  </si>
  <si>
    <t>Pembuatan gorong-gorong jalan rakyat</t>
  </si>
  <si>
    <t>Pengerasan Gg.Hidayah</t>
  </si>
  <si>
    <t>Rehab  jembatan Gg.Hidayah 4</t>
  </si>
  <si>
    <t>Pengadaan tenda dan terpal ( 4 x 8 m)</t>
  </si>
  <si>
    <t>Pengadaan obat rumput</t>
  </si>
  <si>
    <t>Pengadaan bibit tanaman</t>
  </si>
  <si>
    <t>Pemberian MP ASI Posyandu</t>
  </si>
  <si>
    <t>Transportasi Posyandu</t>
  </si>
  <si>
    <t xml:space="preserve">Pelatihan keterampilan usaha ( Tata Boga) </t>
  </si>
  <si>
    <t>ATK kampung KB</t>
  </si>
  <si>
    <t>Kegiatan kerja bakti</t>
  </si>
  <si>
    <t>Pelatihan keterampilan usaha ( menjahit)</t>
  </si>
  <si>
    <t>Bantuan BPJS bagi warga ( 37.800 x 12)</t>
  </si>
  <si>
    <t xml:space="preserve">Konsumsi Kegiatan PKK </t>
  </si>
  <si>
    <t xml:space="preserve">Konsumsi Kegiatan Dasa Wisma </t>
  </si>
  <si>
    <t>Bantuan BPJS untuk warga ( 37.800 x 12 bln)</t>
  </si>
  <si>
    <t>Pelatihan keterampilan usaha ( menjahit membuat kue )</t>
  </si>
  <si>
    <t>Bantuan bahan makanan bagi warga kurang mampu</t>
  </si>
  <si>
    <t>Pembuatan banner</t>
  </si>
  <si>
    <t>jkt</t>
  </si>
  <si>
    <t>Kegiatan PKK dan Dasa Wisma</t>
  </si>
  <si>
    <t>ATK dasa Wisma</t>
  </si>
  <si>
    <t>Transport Posyandu</t>
  </si>
  <si>
    <t xml:space="preserve">Kerja Bakti RT </t>
  </si>
  <si>
    <t>Kegitan karang taruna</t>
  </si>
  <si>
    <t xml:space="preserve">Transportasi kader Posyandu </t>
  </si>
  <si>
    <t>Bantuan perlengkapan sekolah untuk anak tidak mampu</t>
  </si>
  <si>
    <t>Pelatihan keterampilan untuk warga</t>
  </si>
  <si>
    <t>Atk Dasa Wisma</t>
  </si>
  <si>
    <t>MP ASI untuk Posyandu</t>
  </si>
  <si>
    <t>Transport kader Posyandu</t>
  </si>
  <si>
    <t xml:space="preserve">Kegiatan PKK RT </t>
  </si>
  <si>
    <t xml:space="preserve"> Kegiatan Dasa Wisma </t>
  </si>
  <si>
    <t>Kegiatan  PKK</t>
  </si>
  <si>
    <t>Kegiatan  Dasa Wisma</t>
  </si>
  <si>
    <t>Kegiatan  senam kesehatan Dasa Wisma</t>
  </si>
  <si>
    <t>Pemberian MP Asi Posyandu</t>
  </si>
  <si>
    <t>Transport kader Posayndu</t>
  </si>
  <si>
    <t>Banatuan bahan makanan untuk warga kurang mampu</t>
  </si>
  <si>
    <t>Kerja bakti</t>
  </si>
  <si>
    <t xml:space="preserve">Kegiatan Yasinan RT </t>
  </si>
  <si>
    <t>kegiatan PKK</t>
  </si>
  <si>
    <t>kegiatan Dasa Wisma</t>
  </si>
  <si>
    <t>Makan minum kerja Bakti</t>
  </si>
  <si>
    <t xml:space="preserve">Kegiatan Dasa Wisma </t>
  </si>
  <si>
    <t xml:space="preserve">Kegiatan PKK </t>
  </si>
  <si>
    <t>Pelatihan keterampilan usaha dan keterampilan kerja</t>
  </si>
  <si>
    <t xml:space="preserve">Pertemuan PIK Remaja </t>
  </si>
  <si>
    <t xml:space="preserve">kegiatan Dasa Wisma </t>
  </si>
  <si>
    <t xml:space="preserve"> kegiatan yassinan PKK </t>
  </si>
  <si>
    <t>Pelatihan baca Al Quran dan tajwid</t>
  </si>
  <si>
    <t xml:space="preserve">Pelatihan keterampilan usaha </t>
  </si>
  <si>
    <t>Bantuan BPJS untuk warga ( 37.800 x 12 bln )</t>
  </si>
  <si>
    <t>Buah</t>
  </si>
  <si>
    <t>Kegiatan Dasa Wisma  ( 25 Orang x 6 keg)</t>
  </si>
  <si>
    <t>kegiatan Dasa Wisma ( 25 Orang x 4 keg)</t>
  </si>
  <si>
    <t>Konsumsi Kegiatan PKK RT ( 25 Orang x 4 keg. )</t>
  </si>
  <si>
    <t>Konsumsi Kegiatan Dasa Wisma ( 25 Orang x 4 keg. )</t>
  </si>
  <si>
    <t>Kegiatan PKK RT ( 25 Orang x 4 keg. )</t>
  </si>
  <si>
    <t>Kegiatan Dasa Wisma ( 25 Orang x 4 keg. )</t>
  </si>
  <si>
    <t>Kegiatan PKK RT ( 25 Orang x 8 keg)</t>
  </si>
  <si>
    <t>Konsumsi kegiatan Dasa Wisma ( 25 Orang x 5 keg)</t>
  </si>
  <si>
    <t>Konsumsi kegiatan Bank Sampah ( 25 Orang x 8 keg)</t>
  </si>
  <si>
    <t>Konsumsi Kegiatan PKK ( 25 Orang x 4 keg. )</t>
  </si>
  <si>
    <t>Konsumsi kegiatan PKK RT ( 25 Orang x 4 keg)</t>
  </si>
  <si>
    <t>Konsumsi kegiatan Dasa Wisma ( 25 Orang x 4 keg)</t>
  </si>
  <si>
    <t>Botol</t>
  </si>
  <si>
    <t>Kali</t>
  </si>
  <si>
    <t>Kegiatan PKK ( 20 Orang  x 5 Kali)</t>
  </si>
  <si>
    <t>Kegiatan Dasa Wisma ( 20 Orang x 5 Kali)</t>
  </si>
  <si>
    <t>Pertemuan rutin PKK RT ( 50 Orang x 4 Kali)</t>
  </si>
  <si>
    <t>Pertemuan rutin Dasa Wisma ( 52 x 4 Kali)</t>
  </si>
  <si>
    <t>Konsumsi Posyandu Lansia ( 20 Orang x 10 Kali )</t>
  </si>
  <si>
    <t>Orang/Kali</t>
  </si>
  <si>
    <t>Lurah Sungai Kapih</t>
  </si>
  <si>
    <t>Misbahul Munir Al Habsy, SE</t>
  </si>
  <si>
    <t>NIP. 19720604 201001 1 007</t>
  </si>
  <si>
    <t>Kegiatan penyuluhan narkoba</t>
  </si>
  <si>
    <t xml:space="preserve">ATK </t>
  </si>
  <si>
    <t>pembuatan drainase jalan wijaya 2</t>
  </si>
  <si>
    <t>Pembuatan jembatan</t>
  </si>
  <si>
    <t xml:space="preserve">Pembuatan Gapura </t>
  </si>
  <si>
    <t xml:space="preserve">Pelatihan keterampilan  usaha </t>
  </si>
  <si>
    <t xml:space="preserve">Pelatihan keterampilan usaha dan kerja </t>
  </si>
  <si>
    <t>Semenisasi jalan Gg.Inpres II</t>
  </si>
  <si>
    <t>Samarinda, 31 Agustus 2023</t>
  </si>
  <si>
    <t>BULAN : AGUSTUS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</si>
</sst>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sz val="1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12">
    <xf numFmtId="0" fontId="0" fillId="0" borderId="0"/>
    <xf numFmtId="41" fontId="13" fillId="0" borderId="0" applyFont="0" applyFill="0" applyBorder="0" applyAlignment="0" applyProtection="0">
      <alignment vertical="center"/>
    </xf>
    <xf numFmtId="0" fontId="15" fillId="0" borderId="0"/>
    <xf numFmtId="0" fontId="15" fillId="0" borderId="0"/>
    <xf numFmtId="0" fontId="12" fillId="0" borderId="0"/>
    <xf numFmtId="16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</cellStyleXfs>
  <cellXfs count="147">
    <xf numFmtId="0" fontId="0" fillId="0" borderId="0" xfId="0"/>
    <xf numFmtId="41" fontId="14" fillId="6" borderId="8" xfId="0" applyNumberFormat="1" applyFont="1" applyFill="1" applyBorder="1" applyAlignment="1">
      <alignment vertical="center" wrapText="1"/>
    </xf>
    <xf numFmtId="14" fontId="14" fillId="6" borderId="8" xfId="0" applyNumberFormat="1" applyFont="1" applyFill="1" applyBorder="1" applyAlignment="1">
      <alignment vertical="center" wrapText="1"/>
    </xf>
    <xf numFmtId="41" fontId="14" fillId="6" borderId="8" xfId="0" quotePrefix="1" applyNumberFormat="1" applyFont="1" applyFill="1" applyBorder="1" applyAlignment="1">
      <alignment horizontal="center" vertical="center"/>
    </xf>
    <xf numFmtId="10" fontId="14" fillId="6" borderId="8" xfId="0" quotePrefix="1" applyNumberFormat="1" applyFont="1" applyFill="1" applyBorder="1" applyAlignment="1">
      <alignment horizontal="center" vertical="center"/>
    </xf>
    <xf numFmtId="0" fontId="12" fillId="0" borderId="0" xfId="0" applyFont="1"/>
    <xf numFmtId="41" fontId="12" fillId="0" borderId="0" xfId="0" applyNumberFormat="1" applyFont="1"/>
    <xf numFmtId="41" fontId="14" fillId="4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1" fontId="12" fillId="0" borderId="1" xfId="0" applyNumberFormat="1" applyFont="1" applyBorder="1" applyAlignment="1">
      <alignment horizontal="right" vertical="center"/>
    </xf>
    <xf numFmtId="10" fontId="12" fillId="0" borderId="1" xfId="0" applyNumberFormat="1" applyFont="1" applyBorder="1" applyAlignment="1">
      <alignment horizontal="center" vertical="center"/>
    </xf>
    <xf numFmtId="0" fontId="12" fillId="2" borderId="0" xfId="0" applyFont="1" applyFill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41" fontId="14" fillId="3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2" fillId="2" borderId="9" xfId="0" applyFont="1" applyFill="1" applyBorder="1" applyAlignment="1">
      <alignment horizontal="center" vertical="center" wrapText="1"/>
    </xf>
    <xf numFmtId="41" fontId="12" fillId="0" borderId="1" xfId="0" applyNumberFormat="1" applyFont="1" applyBorder="1"/>
    <xf numFmtId="14" fontId="12" fillId="2" borderId="9" xfId="0" applyNumberFormat="1" applyFont="1" applyFill="1" applyBorder="1" applyAlignment="1">
      <alignment vertical="center" wrapText="1"/>
    </xf>
    <xf numFmtId="41" fontId="12" fillId="2" borderId="9" xfId="0" applyNumberFormat="1" applyFont="1" applyFill="1" applyBorder="1" applyAlignment="1">
      <alignment vertical="center" wrapText="1"/>
    </xf>
    <xf numFmtId="0" fontId="12" fillId="0" borderId="9" xfId="0" applyFont="1" applyBorder="1" applyAlignment="1">
      <alignment vertical="center"/>
    </xf>
    <xf numFmtId="3" fontId="17" fillId="0" borderId="8" xfId="2" applyNumberFormat="1" applyFont="1" applyBorder="1" applyAlignment="1">
      <alignment horizontal="left"/>
    </xf>
    <xf numFmtId="3" fontId="17" fillId="0" borderId="1" xfId="2" applyNumberFormat="1" applyFont="1" applyBorder="1" applyAlignment="1">
      <alignment horizontal="left"/>
    </xf>
    <xf numFmtId="3" fontId="17" fillId="0" borderId="9" xfId="2" applyNumberFormat="1" applyFont="1" applyBorder="1" applyAlignment="1">
      <alignment horizontal="left"/>
    </xf>
    <xf numFmtId="0" fontId="12" fillId="0" borderId="1" xfId="0" quotePrefix="1" applyFont="1" applyBorder="1"/>
    <xf numFmtId="10" fontId="12" fillId="0" borderId="1" xfId="0" applyNumberFormat="1" applyFont="1" applyBorder="1"/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/>
    </xf>
    <xf numFmtId="9" fontId="12" fillId="6" borderId="1" xfId="0" applyNumberFormat="1" applyFont="1" applyFill="1" applyBorder="1"/>
    <xf numFmtId="0" fontId="16" fillId="5" borderId="1" xfId="0" quotePrefix="1" applyFont="1" applyFill="1" applyBorder="1" applyAlignment="1">
      <alignment horizontal="center" vertical="center"/>
    </xf>
    <xf numFmtId="41" fontId="16" fillId="5" borderId="1" xfId="0" quotePrefix="1" applyNumberFormat="1" applyFont="1" applyFill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 wrapText="1"/>
    </xf>
    <xf numFmtId="0" fontId="14" fillId="3" borderId="1" xfId="0" quotePrefix="1" applyFont="1" applyFill="1" applyBorder="1" applyAlignment="1">
      <alignment horizontal="center" vertical="center"/>
    </xf>
    <xf numFmtId="14" fontId="14" fillId="0" borderId="8" xfId="0" applyNumberFormat="1" applyFont="1" applyBorder="1" applyAlignment="1">
      <alignment vertical="center" wrapText="1"/>
    </xf>
    <xf numFmtId="10" fontId="14" fillId="6" borderId="8" xfId="0" applyNumberFormat="1" applyFont="1" applyFill="1" applyBorder="1" applyAlignment="1">
      <alignment horizontal="center" vertical="center"/>
    </xf>
    <xf numFmtId="10" fontId="12" fillId="0" borderId="9" xfId="0" applyNumberFormat="1" applyFont="1" applyBorder="1" applyAlignment="1">
      <alignment horizontal="center" vertical="center"/>
    </xf>
    <xf numFmtId="41" fontId="12" fillId="0" borderId="9" xfId="0" applyNumberFormat="1" applyFont="1" applyBorder="1" applyAlignment="1">
      <alignment horizontal="right" vertical="center"/>
    </xf>
    <xf numFmtId="10" fontId="12" fillId="0" borderId="9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41" fontId="14" fillId="0" borderId="8" xfId="0" quotePrefix="1" applyNumberFormat="1" applyFont="1" applyBorder="1" applyAlignment="1">
      <alignment horizontal="center" vertical="center"/>
    </xf>
    <xf numFmtId="4" fontId="14" fillId="0" borderId="8" xfId="0" quotePrefix="1" applyNumberFormat="1" applyFont="1" applyBorder="1" applyAlignment="1">
      <alignment horizontal="center" vertical="center"/>
    </xf>
    <xf numFmtId="10" fontId="14" fillId="0" borderId="8" xfId="0" quotePrefix="1" applyNumberFormat="1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3" fontId="12" fillId="0" borderId="0" xfId="0" applyNumberFormat="1" applyFont="1"/>
    <xf numFmtId="3" fontId="16" fillId="5" borderId="1" xfId="0" quotePrefix="1" applyNumberFormat="1" applyFont="1" applyFill="1" applyBorder="1" applyAlignment="1">
      <alignment vertical="center"/>
    </xf>
    <xf numFmtId="3" fontId="14" fillId="6" borderId="8" xfId="0" applyNumberFormat="1" applyFont="1" applyFill="1" applyBorder="1" applyAlignment="1">
      <alignment vertical="center" wrapText="1"/>
    </xf>
    <xf numFmtId="3" fontId="12" fillId="0" borderId="9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3" fontId="12" fillId="0" borderId="1" xfId="1" applyNumberFormat="1" applyFont="1" applyBorder="1" applyAlignment="1"/>
    <xf numFmtId="3" fontId="12" fillId="0" borderId="9" xfId="1" applyNumberFormat="1" applyFont="1" applyBorder="1" applyAlignment="1"/>
    <xf numFmtId="3" fontId="12" fillId="2" borderId="9" xfId="0" applyNumberFormat="1" applyFont="1" applyFill="1" applyBorder="1" applyAlignment="1">
      <alignment vertical="center" wrapText="1"/>
    </xf>
    <xf numFmtId="3" fontId="14" fillId="0" borderId="8" xfId="0" applyNumberFormat="1" applyFont="1" applyBorder="1" applyAlignment="1">
      <alignment vertical="center" wrapText="1"/>
    </xf>
    <xf numFmtId="3" fontId="14" fillId="3" borderId="1" xfId="0" quotePrefix="1" applyNumberFormat="1" applyFont="1" applyFill="1" applyBorder="1" applyAlignment="1">
      <alignment vertical="center"/>
    </xf>
    <xf numFmtId="3" fontId="12" fillId="6" borderId="1" xfId="5" applyNumberFormat="1" applyFont="1" applyFill="1" applyBorder="1" applyAlignment="1"/>
    <xf numFmtId="41" fontId="12" fillId="0" borderId="0" xfId="0" applyNumberFormat="1" applyFont="1" applyAlignment="1">
      <alignment horizontal="right"/>
    </xf>
    <xf numFmtId="41" fontId="16" fillId="5" borderId="1" xfId="0" quotePrefix="1" applyNumberFormat="1" applyFont="1" applyFill="1" applyBorder="1" applyAlignment="1">
      <alignment horizontal="right" vertical="center"/>
    </xf>
    <xf numFmtId="41" fontId="14" fillId="6" borderId="8" xfId="0" applyNumberFormat="1" applyFont="1" applyFill="1" applyBorder="1" applyAlignment="1">
      <alignment horizontal="right" vertical="center" wrapText="1"/>
    </xf>
    <xf numFmtId="41" fontId="12" fillId="0" borderId="1" xfId="0" applyNumberFormat="1" applyFont="1" applyBorder="1" applyAlignment="1">
      <alignment horizontal="right"/>
    </xf>
    <xf numFmtId="41" fontId="14" fillId="6" borderId="8" xfId="0" quotePrefix="1" applyNumberFormat="1" applyFont="1" applyFill="1" applyBorder="1" applyAlignment="1">
      <alignment horizontal="right" vertical="center"/>
    </xf>
    <xf numFmtId="41" fontId="14" fillId="0" borderId="8" xfId="0" quotePrefix="1" applyNumberFormat="1" applyFont="1" applyBorder="1" applyAlignment="1">
      <alignment horizontal="right" vertical="center"/>
    </xf>
    <xf numFmtId="164" fontId="12" fillId="6" borderId="1" xfId="5" applyFont="1" applyFill="1" applyBorder="1" applyAlignment="1">
      <alignment horizontal="right"/>
    </xf>
    <xf numFmtId="0" fontId="14" fillId="3" borderId="5" xfId="0" applyFont="1" applyFill="1" applyBorder="1" applyAlignment="1">
      <alignment horizontal="left" vertical="center"/>
    </xf>
    <xf numFmtId="3" fontId="14" fillId="4" borderId="1" xfId="0" applyNumberFormat="1" applyFont="1" applyFill="1" applyBorder="1" applyAlignment="1">
      <alignment horizontal="center" vertical="center" wrapText="1"/>
    </xf>
    <xf numFmtId="10" fontId="20" fillId="3" borderId="1" xfId="93" applyNumberFormat="1" applyFont="1" applyFill="1" applyBorder="1" applyAlignment="1">
      <alignment horizontal="center" vertical="center"/>
    </xf>
    <xf numFmtId="10" fontId="0" fillId="6" borderId="1" xfId="93" applyNumberFormat="1" applyFont="1" applyFill="1" applyBorder="1" applyAlignment="1">
      <alignment horizontal="center" vertical="center"/>
    </xf>
    <xf numFmtId="9" fontId="0" fillId="0" borderId="1" xfId="93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vertical="center" wrapText="1"/>
    </xf>
    <xf numFmtId="3" fontId="10" fillId="0" borderId="1" xfId="0" applyNumberFormat="1" applyFont="1" applyBorder="1"/>
    <xf numFmtId="3" fontId="10" fillId="0" borderId="1" xfId="1" applyNumberFormat="1" applyFont="1" applyBorder="1" applyAlignment="1"/>
    <xf numFmtId="3" fontId="10" fillId="0" borderId="9" xfId="1" applyNumberFormat="1" applyFont="1" applyBorder="1" applyAlignment="1"/>
    <xf numFmtId="41" fontId="10" fillId="0" borderId="9" xfId="0" applyNumberFormat="1" applyFont="1" applyBorder="1" applyAlignment="1">
      <alignment horizontal="right"/>
    </xf>
    <xf numFmtId="3" fontId="10" fillId="2" borderId="9" xfId="0" applyNumberFormat="1" applyFont="1" applyFill="1" applyBorder="1" applyAlignment="1">
      <alignment vertical="center" wrapText="1"/>
    </xf>
    <xf numFmtId="41" fontId="10" fillId="2" borderId="9" xfId="0" applyNumberFormat="1" applyFont="1" applyFill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right"/>
    </xf>
    <xf numFmtId="9" fontId="0" fillId="0" borderId="9" xfId="93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22" fillId="0" borderId="1" xfId="2" applyNumberFormat="1" applyFont="1" applyBorder="1" applyAlignment="1">
      <alignment horizontal="left"/>
    </xf>
    <xf numFmtId="3" fontId="22" fillId="0" borderId="9" xfId="2" applyNumberFormat="1" applyFont="1" applyBorder="1" applyAlignment="1">
      <alignment horizontal="left"/>
    </xf>
    <xf numFmtId="0" fontId="0" fillId="0" borderId="9" xfId="0" applyBorder="1" applyAlignment="1">
      <alignment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23" fillId="0" borderId="1" xfId="0" applyFont="1" applyBorder="1"/>
    <xf numFmtId="0" fontId="23" fillId="0" borderId="1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5" xfId="0" applyFill="1" applyBorder="1" applyAlignment="1">
      <alignment vertical="center"/>
    </xf>
    <xf numFmtId="0" fontId="8" fillId="0" borderId="0" xfId="0" applyFont="1" applyAlignment="1">
      <alignment horizontal="left"/>
    </xf>
    <xf numFmtId="0" fontId="24" fillId="0" borderId="5" xfId="2" applyFont="1" applyBorder="1"/>
    <xf numFmtId="0" fontId="8" fillId="0" borderId="1" xfId="0" applyFont="1" applyBorder="1" applyAlignment="1">
      <alignment vertical="center"/>
    </xf>
    <xf numFmtId="0" fontId="24" fillId="0" borderId="3" xfId="2" applyFont="1" applyBorder="1"/>
    <xf numFmtId="0" fontId="23" fillId="0" borderId="5" xfId="0" applyFont="1" applyBorder="1" applyAlignment="1">
      <alignment vertical="center"/>
    </xf>
    <xf numFmtId="0" fontId="23" fillId="2" borderId="5" xfId="0" applyFont="1" applyFill="1" applyBorder="1" applyAlignment="1">
      <alignment vertical="center"/>
    </xf>
    <xf numFmtId="0" fontId="23" fillId="0" borderId="5" xfId="0" applyFont="1" applyBorder="1"/>
    <xf numFmtId="0" fontId="23" fillId="2" borderId="5" xfId="0" applyFont="1" applyFill="1" applyBorder="1"/>
    <xf numFmtId="14" fontId="12" fillId="0" borderId="7" xfId="0" applyNumberFormat="1" applyFont="1" applyBorder="1" applyAlignment="1">
      <alignment vertical="center" wrapText="1"/>
    </xf>
    <xf numFmtId="14" fontId="12" fillId="2" borderId="7" xfId="0" applyNumberFormat="1" applyFont="1" applyFill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12" fillId="0" borderId="5" xfId="0" applyFont="1" applyBorder="1"/>
    <xf numFmtId="0" fontId="0" fillId="0" borderId="1" xfId="0" applyBorder="1" applyAlignment="1">
      <alignment horizontal="center" vertical="center"/>
    </xf>
    <xf numFmtId="14" fontId="12" fillId="0" borderId="1" xfId="0" quotePrefix="1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4" fillId="0" borderId="1" xfId="2" applyFont="1" applyBorder="1" applyAlignment="1">
      <alignment horizontal="center"/>
    </xf>
    <xf numFmtId="0" fontId="12" fillId="0" borderId="5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41" fontId="8" fillId="0" borderId="0" xfId="0" applyNumberFormat="1" applyFont="1"/>
    <xf numFmtId="41" fontId="12" fillId="0" borderId="0" xfId="1" applyFont="1" applyAlignment="1"/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 wrapText="1"/>
    </xf>
    <xf numFmtId="41" fontId="14" fillId="2" borderId="1" xfId="0" applyNumberFormat="1" applyFont="1" applyFill="1" applyBorder="1" applyAlignment="1">
      <alignment horizontal="right" vertical="center" wrapText="1"/>
    </xf>
    <xf numFmtId="43" fontId="14" fillId="2" borderId="1" xfId="0" applyNumberFormat="1" applyFont="1" applyFill="1" applyBorder="1" applyAlignment="1">
      <alignment vertical="center" wrapText="1"/>
    </xf>
    <xf numFmtId="41" fontId="14" fillId="2" borderId="1" xfId="0" applyNumberFormat="1" applyFont="1" applyFill="1" applyBorder="1" applyAlignment="1">
      <alignment vertical="center" wrapText="1"/>
    </xf>
    <xf numFmtId="10" fontId="14" fillId="2" borderId="1" xfId="0" applyNumberFormat="1" applyFont="1" applyFill="1" applyBorder="1" applyAlignment="1">
      <alignment horizontal="center" vertical="center"/>
    </xf>
    <xf numFmtId="14" fontId="14" fillId="7" borderId="1" xfId="0" applyNumberFormat="1" applyFont="1" applyFill="1" applyBorder="1" applyAlignment="1">
      <alignment vertical="center" wrapText="1"/>
    </xf>
    <xf numFmtId="14" fontId="14" fillId="7" borderId="9" xfId="0" applyNumberFormat="1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/>
    </xf>
    <xf numFmtId="0" fontId="14" fillId="7" borderId="1" xfId="0" applyFont="1" applyFill="1" applyBorder="1"/>
    <xf numFmtId="3" fontId="18" fillId="7" borderId="1" xfId="2" applyNumberFormat="1" applyFont="1" applyFill="1" applyBorder="1" applyAlignment="1">
      <alignment horizontal="left"/>
    </xf>
    <xf numFmtId="3" fontId="18" fillId="7" borderId="8" xfId="2" applyNumberFormat="1" applyFont="1" applyFill="1" applyBorder="1" applyAlignment="1">
      <alignment horizontal="left"/>
    </xf>
    <xf numFmtId="14" fontId="14" fillId="7" borderId="8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41" fontId="1" fillId="0" borderId="0" xfId="0" applyNumberFormat="1" applyFont="1"/>
    <xf numFmtId="0" fontId="1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vertical="center" wrapText="1"/>
    </xf>
    <xf numFmtId="0" fontId="14" fillId="4" borderId="10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</cellXfs>
  <cellStyles count="212">
    <cellStyle name="Comma [0]" xfId="1" builtinId="6"/>
    <cellStyle name="Comma [0] 2" xfId="5"/>
    <cellStyle name="Comma [0] 2 2" xfId="118"/>
    <cellStyle name="Comma [0] 3" xfId="115"/>
    <cellStyle name="Comma 10" xfId="17"/>
    <cellStyle name="Comma 10 2" xfId="130"/>
    <cellStyle name="Comma 100" xfId="109"/>
    <cellStyle name="Comma 101" xfId="110"/>
    <cellStyle name="Comma 102" xfId="111"/>
    <cellStyle name="Comma 103" xfId="112"/>
    <cellStyle name="Comma 104" xfId="113"/>
    <cellStyle name="Comma 105" xfId="114"/>
    <cellStyle name="Comma 106" xfId="116"/>
    <cellStyle name="Comma 107" xfId="209"/>
    <cellStyle name="Comma 108" xfId="211"/>
    <cellStyle name="Comma 109" xfId="208"/>
    <cellStyle name="Comma 11" xfId="18"/>
    <cellStyle name="Comma 11 2" xfId="131"/>
    <cellStyle name="Comma 110" xfId="210"/>
    <cellStyle name="Comma 12" xfId="19"/>
    <cellStyle name="Comma 12 2" xfId="132"/>
    <cellStyle name="Comma 13" xfId="20"/>
    <cellStyle name="Comma 13 2" xfId="133"/>
    <cellStyle name="Comma 14" xfId="21"/>
    <cellStyle name="Comma 14 2" xfId="134"/>
    <cellStyle name="Comma 15" xfId="22"/>
    <cellStyle name="Comma 15 2" xfId="135"/>
    <cellStyle name="Comma 16" xfId="23"/>
    <cellStyle name="Comma 16 2" xfId="136"/>
    <cellStyle name="Comma 17" xfId="24"/>
    <cellStyle name="Comma 17 2" xfId="137"/>
    <cellStyle name="Comma 18" xfId="25"/>
    <cellStyle name="Comma 18 2" xfId="138"/>
    <cellStyle name="Comma 19" xfId="26"/>
    <cellStyle name="Comma 19 2" xfId="139"/>
    <cellStyle name="Comma 2" xfId="8"/>
    <cellStyle name="Comma 2 2" xfId="121"/>
    <cellStyle name="Comma 20" xfId="27"/>
    <cellStyle name="Comma 20 2" xfId="140"/>
    <cellStyle name="Comma 21" xfId="28"/>
    <cellStyle name="Comma 21 2" xfId="141"/>
    <cellStyle name="Comma 22" xfId="29"/>
    <cellStyle name="Comma 22 2" xfId="142"/>
    <cellStyle name="Comma 23" xfId="30"/>
    <cellStyle name="Comma 23 2" xfId="143"/>
    <cellStyle name="Comma 24" xfId="31"/>
    <cellStyle name="Comma 24 2" xfId="144"/>
    <cellStyle name="Comma 25" xfId="32"/>
    <cellStyle name="Comma 25 2" xfId="145"/>
    <cellStyle name="Comma 26" xfId="33"/>
    <cellStyle name="Comma 26 2" xfId="146"/>
    <cellStyle name="Comma 27" xfId="34"/>
    <cellStyle name="Comma 27 2" xfId="147"/>
    <cellStyle name="Comma 28" xfId="35"/>
    <cellStyle name="Comma 28 2" xfId="148"/>
    <cellStyle name="Comma 29" xfId="36"/>
    <cellStyle name="Comma 29 2" xfId="149"/>
    <cellStyle name="Comma 3" xfId="11"/>
    <cellStyle name="Comma 3 2" xfId="124"/>
    <cellStyle name="Comma 30" xfId="37"/>
    <cellStyle name="Comma 30 2" xfId="150"/>
    <cellStyle name="Comma 31" xfId="38"/>
    <cellStyle name="Comma 31 2" xfId="151"/>
    <cellStyle name="Comma 32" xfId="39"/>
    <cellStyle name="Comma 32 2" xfId="152"/>
    <cellStyle name="Comma 33" xfId="40"/>
    <cellStyle name="Comma 33 2" xfId="153"/>
    <cellStyle name="Comma 34" xfId="41"/>
    <cellStyle name="Comma 34 2" xfId="154"/>
    <cellStyle name="Comma 35" xfId="42"/>
    <cellStyle name="Comma 35 2" xfId="155"/>
    <cellStyle name="Comma 36" xfId="43"/>
    <cellStyle name="Comma 36 2" xfId="156"/>
    <cellStyle name="Comma 37" xfId="44"/>
    <cellStyle name="Comma 37 2" xfId="157"/>
    <cellStyle name="Comma 38" xfId="45"/>
    <cellStyle name="Comma 38 2" xfId="158"/>
    <cellStyle name="Comma 39" xfId="46"/>
    <cellStyle name="Comma 39 2" xfId="159"/>
    <cellStyle name="Comma 4" xfId="10"/>
    <cellStyle name="Comma 4 2" xfId="123"/>
    <cellStyle name="Comma 40" xfId="47"/>
    <cellStyle name="Comma 40 2" xfId="160"/>
    <cellStyle name="Comma 41" xfId="48"/>
    <cellStyle name="Comma 41 2" xfId="161"/>
    <cellStyle name="Comma 42" xfId="49"/>
    <cellStyle name="Comma 42 2" xfId="162"/>
    <cellStyle name="Comma 43" xfId="50"/>
    <cellStyle name="Comma 43 2" xfId="163"/>
    <cellStyle name="Comma 44" xfId="51"/>
    <cellStyle name="Comma 44 2" xfId="164"/>
    <cellStyle name="Comma 45" xfId="52"/>
    <cellStyle name="Comma 45 2" xfId="165"/>
    <cellStyle name="Comma 46" xfId="53"/>
    <cellStyle name="Comma 46 2" xfId="166"/>
    <cellStyle name="Comma 47" xfId="54"/>
    <cellStyle name="Comma 47 2" xfId="167"/>
    <cellStyle name="Comma 48" xfId="55"/>
    <cellStyle name="Comma 48 2" xfId="168"/>
    <cellStyle name="Comma 49" xfId="56"/>
    <cellStyle name="Comma 49 2" xfId="169"/>
    <cellStyle name="Comma 5" xfId="12"/>
    <cellStyle name="Comma 5 2" xfId="125"/>
    <cellStyle name="Comma 50" xfId="57"/>
    <cellStyle name="Comma 50 2" xfId="170"/>
    <cellStyle name="Comma 51" xfId="58"/>
    <cellStyle name="Comma 51 2" xfId="171"/>
    <cellStyle name="Comma 52" xfId="59"/>
    <cellStyle name="Comma 52 2" xfId="172"/>
    <cellStyle name="Comma 53" xfId="60"/>
    <cellStyle name="Comma 53 2" xfId="173"/>
    <cellStyle name="Comma 54" xfId="61"/>
    <cellStyle name="Comma 54 2" xfId="174"/>
    <cellStyle name="Comma 55" xfId="62"/>
    <cellStyle name="Comma 55 2" xfId="175"/>
    <cellStyle name="Comma 56" xfId="63"/>
    <cellStyle name="Comma 56 2" xfId="176"/>
    <cellStyle name="Comma 57" xfId="64"/>
    <cellStyle name="Comma 57 2" xfId="177"/>
    <cellStyle name="Comma 58" xfId="65"/>
    <cellStyle name="Comma 58 2" xfId="178"/>
    <cellStyle name="Comma 59" xfId="66"/>
    <cellStyle name="Comma 59 2" xfId="179"/>
    <cellStyle name="Comma 6" xfId="13"/>
    <cellStyle name="Comma 6 2" xfId="126"/>
    <cellStyle name="Comma 60" xfId="67"/>
    <cellStyle name="Comma 60 2" xfId="180"/>
    <cellStyle name="Comma 61" xfId="68"/>
    <cellStyle name="Comma 61 2" xfId="181"/>
    <cellStyle name="Comma 62" xfId="69"/>
    <cellStyle name="Comma 62 2" xfId="182"/>
    <cellStyle name="Comma 63" xfId="70"/>
    <cellStyle name="Comma 63 2" xfId="183"/>
    <cellStyle name="Comma 64" xfId="71"/>
    <cellStyle name="Comma 64 2" xfId="184"/>
    <cellStyle name="Comma 65" xfId="72"/>
    <cellStyle name="Comma 65 2" xfId="185"/>
    <cellStyle name="Comma 66" xfId="73"/>
    <cellStyle name="Comma 66 2" xfId="186"/>
    <cellStyle name="Comma 67" xfId="74"/>
    <cellStyle name="Comma 67 2" xfId="187"/>
    <cellStyle name="Comma 68" xfId="75"/>
    <cellStyle name="Comma 68 2" xfId="188"/>
    <cellStyle name="Comma 69" xfId="76"/>
    <cellStyle name="Comma 69 2" xfId="189"/>
    <cellStyle name="Comma 7" xfId="14"/>
    <cellStyle name="Comma 7 2" xfId="127"/>
    <cellStyle name="Comma 70" xfId="77"/>
    <cellStyle name="Comma 70 2" xfId="190"/>
    <cellStyle name="Comma 71" xfId="78"/>
    <cellStyle name="Comma 71 2" xfId="191"/>
    <cellStyle name="Comma 72" xfId="79"/>
    <cellStyle name="Comma 72 2" xfId="192"/>
    <cellStyle name="Comma 73" xfId="80"/>
    <cellStyle name="Comma 73 2" xfId="193"/>
    <cellStyle name="Comma 74" xfId="81"/>
    <cellStyle name="Comma 74 2" xfId="194"/>
    <cellStyle name="Comma 75" xfId="82"/>
    <cellStyle name="Comma 75 2" xfId="195"/>
    <cellStyle name="Comma 76" xfId="83"/>
    <cellStyle name="Comma 76 2" xfId="196"/>
    <cellStyle name="Comma 77" xfId="84"/>
    <cellStyle name="Comma 77 2" xfId="197"/>
    <cellStyle name="Comma 78" xfId="85"/>
    <cellStyle name="Comma 78 2" xfId="198"/>
    <cellStyle name="Comma 79" xfId="86"/>
    <cellStyle name="Comma 79 2" xfId="199"/>
    <cellStyle name="Comma 8" xfId="15"/>
    <cellStyle name="Comma 8 2" xfId="128"/>
    <cellStyle name="Comma 80" xfId="87"/>
    <cellStyle name="Comma 80 2" xfId="200"/>
    <cellStyle name="Comma 81" xfId="88"/>
    <cellStyle name="Comma 81 2" xfId="201"/>
    <cellStyle name="Comma 82" xfId="89"/>
    <cellStyle name="Comma 82 2" xfId="202"/>
    <cellStyle name="Comma 83" xfId="90"/>
    <cellStyle name="Comma 83 2" xfId="203"/>
    <cellStyle name="Comma 84" xfId="91"/>
    <cellStyle name="Comma 84 2" xfId="204"/>
    <cellStyle name="Comma 85" xfId="92"/>
    <cellStyle name="Comma 85 2" xfId="205"/>
    <cellStyle name="Comma 86" xfId="94"/>
    <cellStyle name="Comma 86 2" xfId="207"/>
    <cellStyle name="Comma 87" xfId="96"/>
    <cellStyle name="Comma 88" xfId="98"/>
    <cellStyle name="Comma 89" xfId="95"/>
    <cellStyle name="Comma 9" xfId="16"/>
    <cellStyle name="Comma 9 2" xfId="129"/>
    <cellStyle name="Comma 90" xfId="99"/>
    <cellStyle name="Comma 91" xfId="100"/>
    <cellStyle name="Comma 92" xfId="101"/>
    <cellStyle name="Comma 93" xfId="102"/>
    <cellStyle name="Comma 94" xfId="103"/>
    <cellStyle name="Comma 95" xfId="104"/>
    <cellStyle name="Comma 96" xfId="105"/>
    <cellStyle name="Comma 97" xfId="106"/>
    <cellStyle name="Comma 98" xfId="107"/>
    <cellStyle name="Comma 99" xfId="108"/>
    <cellStyle name="Currency 2" xfId="6"/>
    <cellStyle name="Currency 2 2" xfId="119"/>
    <cellStyle name="Normal" xfId="0" builtinId="0"/>
    <cellStyle name="Normal 2" xfId="4"/>
    <cellStyle name="Normal 2 2" xfId="117"/>
    <cellStyle name="Normal 3" xfId="2"/>
    <cellStyle name="Normal 3 2" xfId="3"/>
    <cellStyle name="Normal 4" xfId="7"/>
    <cellStyle name="Normal 4 2" xfId="120"/>
    <cellStyle name="Percent" xfId="93" builtinId="5"/>
    <cellStyle name="Percent 2" xfId="9"/>
    <cellStyle name="Percent 2 2" xfId="122"/>
    <cellStyle name="Percent 3" xfId="97"/>
    <cellStyle name="Percent 4" xfId="2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611"/>
  <sheetViews>
    <sheetView tabSelected="1" workbookViewId="0">
      <selection activeCell="L31" sqref="L31"/>
    </sheetView>
  </sheetViews>
  <sheetFormatPr defaultColWidth="9" defaultRowHeight="15"/>
  <cols>
    <col min="1" max="1" width="5.7109375" style="41" customWidth="1"/>
    <col min="2" max="2" width="52.28515625" style="5" customWidth="1"/>
    <col min="3" max="3" width="10.140625" style="5" customWidth="1"/>
    <col min="4" max="4" width="9" style="5"/>
    <col min="5" max="5" width="15.85546875" style="47" customWidth="1"/>
    <col min="6" max="6" width="13.85546875" style="47" customWidth="1"/>
    <col min="7" max="7" width="15" style="58" customWidth="1"/>
    <col min="8" max="8" width="13.7109375" style="5" customWidth="1"/>
    <col min="9" max="9" width="16.7109375" style="6" customWidth="1"/>
    <col min="10" max="10" width="11.42578125" style="5" customWidth="1"/>
    <col min="11" max="11" width="9" style="5"/>
    <col min="12" max="12" width="12.5703125" style="5" bestFit="1" customWidth="1"/>
    <col min="13" max="13" width="9" style="5"/>
    <col min="14" max="14" width="14.28515625" style="5" bestFit="1" customWidth="1"/>
    <col min="15" max="16384" width="9" style="5"/>
  </cols>
  <sheetData>
    <row r="1" spans="1:14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4">
      <c r="A2" s="138" t="s">
        <v>21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4" ht="9.9499999999999993" customHeight="1"/>
    <row r="4" spans="1:14">
      <c r="A4" s="137" t="s">
        <v>347</v>
      </c>
    </row>
    <row r="5" spans="1:14">
      <c r="A5" s="89" t="s">
        <v>131</v>
      </c>
    </row>
    <row r="6" spans="1:14">
      <c r="A6" s="139" t="s">
        <v>1</v>
      </c>
      <c r="B6" s="139" t="s">
        <v>2</v>
      </c>
      <c r="C6" s="140" t="s">
        <v>3</v>
      </c>
      <c r="D6" s="141"/>
      <c r="E6" s="144" t="s">
        <v>4</v>
      </c>
      <c r="F6" s="140" t="s">
        <v>66</v>
      </c>
      <c r="G6" s="145"/>
      <c r="H6" s="141"/>
      <c r="I6" s="140" t="s">
        <v>5</v>
      </c>
      <c r="J6" s="141"/>
    </row>
    <row r="7" spans="1:14">
      <c r="A7" s="139"/>
      <c r="B7" s="139"/>
      <c r="C7" s="142"/>
      <c r="D7" s="143"/>
      <c r="E7" s="144"/>
      <c r="F7" s="142"/>
      <c r="G7" s="146"/>
      <c r="H7" s="143"/>
      <c r="I7" s="142"/>
      <c r="J7" s="143"/>
    </row>
    <row r="8" spans="1:14">
      <c r="A8" s="139"/>
      <c r="B8" s="139"/>
      <c r="C8" s="131" t="s">
        <v>6</v>
      </c>
      <c r="D8" s="131" t="s">
        <v>7</v>
      </c>
      <c r="E8" s="144"/>
      <c r="F8" s="66" t="s">
        <v>97</v>
      </c>
      <c r="G8" s="7" t="s">
        <v>98</v>
      </c>
      <c r="H8" s="131" t="s">
        <v>9</v>
      </c>
      <c r="I8" s="7" t="s">
        <v>8</v>
      </c>
      <c r="J8" s="131" t="s">
        <v>9</v>
      </c>
    </row>
    <row r="9" spans="1:14">
      <c r="A9" s="31" t="s">
        <v>10</v>
      </c>
      <c r="B9" s="31" t="s">
        <v>11</v>
      </c>
      <c r="C9" s="31" t="s">
        <v>12</v>
      </c>
      <c r="D9" s="31" t="s">
        <v>13</v>
      </c>
      <c r="E9" s="48" t="s">
        <v>14</v>
      </c>
      <c r="F9" s="48"/>
      <c r="G9" s="59" t="s">
        <v>15</v>
      </c>
      <c r="H9" s="31" t="s">
        <v>16</v>
      </c>
      <c r="I9" s="32" t="s">
        <v>17</v>
      </c>
      <c r="J9" s="31" t="s">
        <v>18</v>
      </c>
      <c r="L9" s="112"/>
      <c r="N9" s="6"/>
    </row>
    <row r="10" spans="1:14">
      <c r="A10" s="35">
        <v>1</v>
      </c>
      <c r="B10" s="65" t="s">
        <v>21</v>
      </c>
      <c r="C10" s="35"/>
      <c r="D10" s="35"/>
      <c r="E10" s="56">
        <f>SUM(E11+E277)</f>
        <v>2500000000</v>
      </c>
      <c r="F10" s="67">
        <f t="shared" ref="F10:F11" si="0">+H10</f>
        <v>0.57379999999999998</v>
      </c>
      <c r="G10" s="15">
        <f>SUM(G11+G277)</f>
        <v>1434500000</v>
      </c>
      <c r="H10" s="33">
        <f>+G10/E10*100%</f>
        <v>0.57379999999999998</v>
      </c>
      <c r="I10" s="15">
        <f>+I11+I277</f>
        <v>1019950000</v>
      </c>
      <c r="J10" s="33">
        <f t="shared" ref="J10:J11" si="1">100%-H10</f>
        <v>0.42620000000000002</v>
      </c>
    </row>
    <row r="11" spans="1:14">
      <c r="A11" s="34" t="s">
        <v>93</v>
      </c>
      <c r="B11" s="2" t="s">
        <v>96</v>
      </c>
      <c r="C11" s="2"/>
      <c r="D11" s="2"/>
      <c r="E11" s="49">
        <f>SUM(E13:E275)</f>
        <v>1750000000</v>
      </c>
      <c r="F11" s="68">
        <f t="shared" si="0"/>
        <v>0.5445714285714286</v>
      </c>
      <c r="G11" s="60">
        <f>SUM(G13:G265)</f>
        <v>953000000</v>
      </c>
      <c r="H11" s="8">
        <f>+G11/E11*100%</f>
        <v>0.5445714285714286</v>
      </c>
      <c r="I11" s="1">
        <f>SUM(I13:I265)</f>
        <v>752450000</v>
      </c>
      <c r="J11" s="37">
        <f t="shared" si="1"/>
        <v>0.4554285714285714</v>
      </c>
    </row>
    <row r="12" spans="1:14" s="12" customFormat="1">
      <c r="A12" s="113"/>
      <c r="B12" s="120" t="s">
        <v>68</v>
      </c>
      <c r="C12" s="114"/>
      <c r="D12" s="114"/>
      <c r="E12" s="115"/>
      <c r="F12" s="115"/>
      <c r="G12" s="116"/>
      <c r="H12" s="117"/>
      <c r="I12" s="118"/>
      <c r="J12" s="119"/>
    </row>
    <row r="13" spans="1:14">
      <c r="A13" s="17"/>
      <c r="B13" s="21" t="s">
        <v>114</v>
      </c>
      <c r="C13" s="101">
        <v>1</v>
      </c>
      <c r="D13" s="97" t="s">
        <v>20</v>
      </c>
      <c r="E13" s="50">
        <v>18000000</v>
      </c>
      <c r="F13" s="69">
        <f t="shared" ref="F13:F25" si="2">+H13</f>
        <v>0</v>
      </c>
      <c r="G13" s="70"/>
      <c r="H13" s="38">
        <f t="shared" ref="H13:H25" si="3">+G13/E13*100%</f>
        <v>0</v>
      </c>
      <c r="I13" s="39">
        <f t="shared" ref="I13:I23" si="4">+E13-G13</f>
        <v>18000000</v>
      </c>
      <c r="J13" s="11">
        <f t="shared" ref="J13:J25" si="5">100%-H13</f>
        <v>1</v>
      </c>
    </row>
    <row r="14" spans="1:14">
      <c r="A14" s="17"/>
      <c r="B14" s="16" t="s">
        <v>115</v>
      </c>
      <c r="C14" s="101">
        <v>1</v>
      </c>
      <c r="D14" s="97" t="s">
        <v>20</v>
      </c>
      <c r="E14" s="51">
        <v>8000000</v>
      </c>
      <c r="F14" s="69">
        <f t="shared" si="2"/>
        <v>0</v>
      </c>
      <c r="G14" s="71"/>
      <c r="H14" s="11">
        <f t="shared" si="3"/>
        <v>0</v>
      </c>
      <c r="I14" s="10">
        <f t="shared" si="4"/>
        <v>8000000</v>
      </c>
      <c r="J14" s="11">
        <f t="shared" si="5"/>
        <v>1</v>
      </c>
    </row>
    <row r="15" spans="1:14">
      <c r="A15" s="17"/>
      <c r="B15" s="16" t="s">
        <v>107</v>
      </c>
      <c r="C15" s="101">
        <v>11</v>
      </c>
      <c r="D15" s="87" t="s">
        <v>122</v>
      </c>
      <c r="E15" s="52">
        <v>11000000</v>
      </c>
      <c r="F15" s="69">
        <f t="shared" si="2"/>
        <v>0</v>
      </c>
      <c r="G15" s="72"/>
      <c r="H15" s="11">
        <f t="shared" si="3"/>
        <v>0</v>
      </c>
      <c r="I15" s="10">
        <f t="shared" si="4"/>
        <v>11000000</v>
      </c>
      <c r="J15" s="11">
        <f t="shared" si="5"/>
        <v>1</v>
      </c>
    </row>
    <row r="16" spans="1:14">
      <c r="A16" s="17"/>
      <c r="B16" s="16" t="s">
        <v>116</v>
      </c>
      <c r="C16" s="101">
        <v>6</v>
      </c>
      <c r="D16" s="87" t="s">
        <v>314</v>
      </c>
      <c r="E16" s="52">
        <v>3000000</v>
      </c>
      <c r="F16" s="69">
        <f t="shared" si="2"/>
        <v>0</v>
      </c>
      <c r="G16" s="72"/>
      <c r="H16" s="11">
        <f t="shared" si="3"/>
        <v>0</v>
      </c>
      <c r="I16" s="10">
        <f t="shared" si="4"/>
        <v>3000000</v>
      </c>
      <c r="J16" s="11">
        <f t="shared" si="5"/>
        <v>1</v>
      </c>
    </row>
    <row r="17" spans="1:10">
      <c r="A17" s="17"/>
      <c r="B17" s="16" t="s">
        <v>117</v>
      </c>
      <c r="C17" s="101">
        <v>1</v>
      </c>
      <c r="D17" s="97" t="s">
        <v>20</v>
      </c>
      <c r="E17" s="52">
        <v>12500000</v>
      </c>
      <c r="F17" s="69">
        <f t="shared" si="2"/>
        <v>0</v>
      </c>
      <c r="G17" s="72"/>
      <c r="H17" s="11">
        <f t="shared" si="3"/>
        <v>0</v>
      </c>
      <c r="I17" s="10">
        <f t="shared" si="4"/>
        <v>12500000</v>
      </c>
      <c r="J17" s="11">
        <f t="shared" si="5"/>
        <v>1</v>
      </c>
    </row>
    <row r="18" spans="1:10">
      <c r="A18" s="17"/>
      <c r="B18" s="16" t="s">
        <v>118</v>
      </c>
      <c r="C18" s="101">
        <v>1</v>
      </c>
      <c r="D18" s="87" t="s">
        <v>314</v>
      </c>
      <c r="E18" s="52">
        <v>2500000</v>
      </c>
      <c r="F18" s="69">
        <f t="shared" si="2"/>
        <v>0</v>
      </c>
      <c r="G18" s="72"/>
      <c r="H18" s="11">
        <f t="shared" si="3"/>
        <v>0</v>
      </c>
      <c r="I18" s="10">
        <f t="shared" si="4"/>
        <v>2500000</v>
      </c>
      <c r="J18" s="11">
        <f t="shared" si="5"/>
        <v>1</v>
      </c>
    </row>
    <row r="19" spans="1:10">
      <c r="A19" s="17"/>
      <c r="B19" s="16" t="s">
        <v>102</v>
      </c>
      <c r="C19" s="101">
        <v>50</v>
      </c>
      <c r="D19" s="87" t="s">
        <v>314</v>
      </c>
      <c r="E19" s="52">
        <v>5000000</v>
      </c>
      <c r="F19" s="69">
        <f t="shared" si="2"/>
        <v>0</v>
      </c>
      <c r="G19" s="72"/>
      <c r="H19" s="11">
        <f t="shared" si="3"/>
        <v>0</v>
      </c>
      <c r="I19" s="10">
        <f t="shared" si="4"/>
        <v>5000000</v>
      </c>
      <c r="J19" s="11">
        <f t="shared" si="5"/>
        <v>1</v>
      </c>
    </row>
    <row r="20" spans="1:10">
      <c r="A20" s="17"/>
      <c r="B20" s="16" t="s">
        <v>119</v>
      </c>
      <c r="C20" s="101">
        <v>1</v>
      </c>
      <c r="D20" s="87" t="s">
        <v>25</v>
      </c>
      <c r="E20" s="52">
        <v>2000000</v>
      </c>
      <c r="F20" s="69">
        <f t="shared" si="2"/>
        <v>0</v>
      </c>
      <c r="G20" s="72"/>
      <c r="H20" s="11">
        <f t="shared" si="3"/>
        <v>0</v>
      </c>
      <c r="I20" s="10">
        <f t="shared" si="4"/>
        <v>2000000</v>
      </c>
      <c r="J20" s="11">
        <f t="shared" si="5"/>
        <v>1</v>
      </c>
    </row>
    <row r="21" spans="1:10">
      <c r="A21" s="17"/>
      <c r="B21" s="16" t="s">
        <v>105</v>
      </c>
      <c r="C21" s="101">
        <v>30</v>
      </c>
      <c r="D21" s="87" t="s">
        <v>314</v>
      </c>
      <c r="E21" s="52">
        <v>1200000</v>
      </c>
      <c r="F21" s="69">
        <f t="shared" si="2"/>
        <v>0</v>
      </c>
      <c r="G21" s="72"/>
      <c r="H21" s="11">
        <f t="shared" si="3"/>
        <v>0</v>
      </c>
      <c r="I21" s="10">
        <f t="shared" si="4"/>
        <v>1200000</v>
      </c>
      <c r="J21" s="11">
        <f t="shared" si="5"/>
        <v>1</v>
      </c>
    </row>
    <row r="22" spans="1:10">
      <c r="A22" s="17"/>
      <c r="B22" s="16" t="s">
        <v>120</v>
      </c>
      <c r="C22" s="101">
        <v>30</v>
      </c>
      <c r="D22" s="87" t="s">
        <v>314</v>
      </c>
      <c r="E22" s="52">
        <v>1200000</v>
      </c>
      <c r="F22" s="69">
        <f t="shared" si="2"/>
        <v>0</v>
      </c>
      <c r="G22" s="72"/>
      <c r="H22" s="11">
        <f t="shared" si="3"/>
        <v>0</v>
      </c>
      <c r="I22" s="10">
        <f t="shared" si="4"/>
        <v>1200000</v>
      </c>
      <c r="J22" s="11">
        <f t="shared" si="5"/>
        <v>1</v>
      </c>
    </row>
    <row r="23" spans="1:10">
      <c r="A23" s="17"/>
      <c r="B23" s="16" t="s">
        <v>121</v>
      </c>
      <c r="C23" s="101">
        <v>8</v>
      </c>
      <c r="D23" s="87" t="s">
        <v>314</v>
      </c>
      <c r="E23" s="52">
        <v>1600000</v>
      </c>
      <c r="F23" s="69">
        <f t="shared" si="2"/>
        <v>0</v>
      </c>
      <c r="G23" s="72"/>
      <c r="H23" s="11">
        <f t="shared" si="3"/>
        <v>0</v>
      </c>
      <c r="I23" s="10">
        <f t="shared" si="4"/>
        <v>1600000</v>
      </c>
      <c r="J23" s="11">
        <f t="shared" si="5"/>
        <v>1</v>
      </c>
    </row>
    <row r="24" spans="1:10">
      <c r="A24" s="17"/>
      <c r="B24" s="79" t="s">
        <v>37</v>
      </c>
      <c r="C24" s="101">
        <v>1</v>
      </c>
      <c r="D24" s="97" t="s">
        <v>20</v>
      </c>
      <c r="E24" s="52">
        <v>2500000</v>
      </c>
      <c r="F24" s="69">
        <f t="shared" si="2"/>
        <v>0</v>
      </c>
      <c r="G24" s="77"/>
      <c r="H24" s="11">
        <f t="shared" si="3"/>
        <v>0</v>
      </c>
      <c r="I24" s="18">
        <f t="shared" ref="I24:I25" si="6">E24-H24</f>
        <v>2500000</v>
      </c>
      <c r="J24" s="11">
        <f t="shared" si="5"/>
        <v>1</v>
      </c>
    </row>
    <row r="25" spans="1:10">
      <c r="A25" s="17"/>
      <c r="B25" s="79" t="s">
        <v>38</v>
      </c>
      <c r="C25" s="101">
        <v>1</v>
      </c>
      <c r="D25" s="97" t="s">
        <v>20</v>
      </c>
      <c r="E25" s="52">
        <v>1500000</v>
      </c>
      <c r="F25" s="69">
        <f t="shared" si="2"/>
        <v>0</v>
      </c>
      <c r="G25" s="77"/>
      <c r="H25" s="11">
        <f t="shared" si="3"/>
        <v>0</v>
      </c>
      <c r="I25" s="18">
        <f t="shared" si="6"/>
        <v>1500000</v>
      </c>
      <c r="J25" s="11">
        <f t="shared" si="5"/>
        <v>1</v>
      </c>
    </row>
    <row r="26" spans="1:10">
      <c r="A26" s="17"/>
      <c r="B26" s="21"/>
      <c r="C26" s="102"/>
      <c r="D26" s="97"/>
      <c r="E26" s="53"/>
      <c r="F26" s="73"/>
      <c r="G26" s="74"/>
      <c r="H26" s="38"/>
      <c r="I26" s="39"/>
      <c r="J26" s="40"/>
    </row>
    <row r="27" spans="1:10">
      <c r="A27" s="17"/>
      <c r="B27" s="121" t="s">
        <v>69</v>
      </c>
      <c r="C27" s="103"/>
      <c r="D27" s="98"/>
      <c r="E27" s="54"/>
      <c r="F27" s="75"/>
      <c r="G27" s="76"/>
      <c r="H27" s="19"/>
      <c r="I27" s="20"/>
      <c r="J27" s="19"/>
    </row>
    <row r="28" spans="1:10">
      <c r="A28" s="17"/>
      <c r="B28" s="16" t="s">
        <v>123</v>
      </c>
      <c r="C28" s="101">
        <v>1</v>
      </c>
      <c r="D28" s="87" t="s">
        <v>19</v>
      </c>
      <c r="E28" s="52">
        <v>20750000</v>
      </c>
      <c r="F28" s="69">
        <f t="shared" ref="F28:F37" si="7">+H28</f>
        <v>1</v>
      </c>
      <c r="G28" s="72">
        <v>20750000</v>
      </c>
      <c r="H28" s="11">
        <f>+G28/E28*100%</f>
        <v>1</v>
      </c>
      <c r="I28" s="10">
        <f>+E28-G28</f>
        <v>0</v>
      </c>
      <c r="J28" s="11">
        <f t="shared" ref="J28:J37" si="8">100%-H28</f>
        <v>0</v>
      </c>
    </row>
    <row r="29" spans="1:10">
      <c r="A29" s="17"/>
      <c r="B29" s="16" t="s">
        <v>124</v>
      </c>
      <c r="C29" s="104">
        <v>1</v>
      </c>
      <c r="D29" s="88" t="s">
        <v>19</v>
      </c>
      <c r="E29" s="52">
        <v>3500000</v>
      </c>
      <c r="F29" s="69">
        <f t="shared" si="7"/>
        <v>1</v>
      </c>
      <c r="G29" s="72">
        <v>3500000</v>
      </c>
      <c r="H29" s="11">
        <f t="shared" ref="H29:H34" si="9">+G29/E29*100%</f>
        <v>1</v>
      </c>
      <c r="I29" s="10">
        <f t="shared" ref="I29:I34" si="10">+E29-G29</f>
        <v>0</v>
      </c>
      <c r="J29" s="11">
        <f t="shared" si="8"/>
        <v>0</v>
      </c>
    </row>
    <row r="30" spans="1:10">
      <c r="A30" s="17"/>
      <c r="B30" s="16" t="s">
        <v>125</v>
      </c>
      <c r="C30" s="101">
        <v>1</v>
      </c>
      <c r="D30" s="87" t="s">
        <v>19</v>
      </c>
      <c r="E30" s="52">
        <v>5000000</v>
      </c>
      <c r="F30" s="69">
        <f t="shared" si="7"/>
        <v>1</v>
      </c>
      <c r="G30" s="72">
        <v>5000000</v>
      </c>
      <c r="H30" s="11">
        <f t="shared" si="9"/>
        <v>1</v>
      </c>
      <c r="I30" s="10">
        <f t="shared" si="10"/>
        <v>0</v>
      </c>
      <c r="J30" s="11">
        <f t="shared" si="8"/>
        <v>0</v>
      </c>
    </row>
    <row r="31" spans="1:10">
      <c r="A31" s="17"/>
      <c r="B31" s="16" t="s">
        <v>126</v>
      </c>
      <c r="C31" s="101">
        <v>1</v>
      </c>
      <c r="D31" s="87" t="s">
        <v>19</v>
      </c>
      <c r="E31" s="52">
        <v>5000000</v>
      </c>
      <c r="F31" s="69">
        <f t="shared" si="7"/>
        <v>1</v>
      </c>
      <c r="G31" s="72">
        <v>5000000</v>
      </c>
      <c r="H31" s="11">
        <f t="shared" si="9"/>
        <v>1</v>
      </c>
      <c r="I31" s="10">
        <f t="shared" si="10"/>
        <v>0</v>
      </c>
      <c r="J31" s="11">
        <f t="shared" si="8"/>
        <v>0</v>
      </c>
    </row>
    <row r="32" spans="1:10">
      <c r="A32" s="17"/>
      <c r="B32" s="16" t="s">
        <v>127</v>
      </c>
      <c r="C32" s="101">
        <v>1</v>
      </c>
      <c r="D32" s="87" t="s">
        <v>19</v>
      </c>
      <c r="E32" s="52">
        <v>9000000</v>
      </c>
      <c r="F32" s="69">
        <f t="shared" si="7"/>
        <v>1</v>
      </c>
      <c r="G32" s="72">
        <v>9000000</v>
      </c>
      <c r="H32" s="11">
        <f t="shared" si="9"/>
        <v>1</v>
      </c>
      <c r="I32" s="10">
        <f t="shared" si="10"/>
        <v>0</v>
      </c>
      <c r="J32" s="11">
        <f t="shared" si="8"/>
        <v>0</v>
      </c>
    </row>
    <row r="33" spans="1:10">
      <c r="A33" s="17"/>
      <c r="B33" s="16" t="s">
        <v>128</v>
      </c>
      <c r="C33" s="101">
        <v>1</v>
      </c>
      <c r="D33" s="87" t="s">
        <v>19</v>
      </c>
      <c r="E33" s="52">
        <v>12400000</v>
      </c>
      <c r="F33" s="69">
        <f t="shared" si="7"/>
        <v>1</v>
      </c>
      <c r="G33" s="72">
        <v>12400000</v>
      </c>
      <c r="H33" s="11">
        <f t="shared" si="9"/>
        <v>1</v>
      </c>
      <c r="I33" s="10">
        <f t="shared" si="10"/>
        <v>0</v>
      </c>
      <c r="J33" s="11">
        <f t="shared" si="8"/>
        <v>0</v>
      </c>
    </row>
    <row r="34" spans="1:10">
      <c r="A34" s="17"/>
      <c r="B34" s="16" t="s">
        <v>102</v>
      </c>
      <c r="C34" s="101">
        <v>59</v>
      </c>
      <c r="D34" s="87" t="s">
        <v>314</v>
      </c>
      <c r="E34" s="52">
        <v>5900000</v>
      </c>
      <c r="F34" s="69">
        <f t="shared" si="7"/>
        <v>1</v>
      </c>
      <c r="G34" s="72">
        <v>5900000</v>
      </c>
      <c r="H34" s="11">
        <f t="shared" si="9"/>
        <v>1</v>
      </c>
      <c r="I34" s="10">
        <f t="shared" si="10"/>
        <v>0</v>
      </c>
      <c r="J34" s="11">
        <f t="shared" si="8"/>
        <v>0</v>
      </c>
    </row>
    <row r="35" spans="1:10">
      <c r="A35" s="17"/>
      <c r="B35" s="16" t="s">
        <v>129</v>
      </c>
      <c r="C35" s="101">
        <v>1</v>
      </c>
      <c r="D35" s="87" t="s">
        <v>19</v>
      </c>
      <c r="E35" s="52">
        <v>4450000</v>
      </c>
      <c r="F35" s="69">
        <f t="shared" si="7"/>
        <v>1</v>
      </c>
      <c r="G35" s="72">
        <v>4450000</v>
      </c>
      <c r="H35" s="11">
        <f>+G35/E35*100%</f>
        <v>1</v>
      </c>
      <c r="I35" s="10">
        <f>+E35-G35</f>
        <v>0</v>
      </c>
      <c r="J35" s="11">
        <f t="shared" si="8"/>
        <v>0</v>
      </c>
    </row>
    <row r="36" spans="1:10">
      <c r="A36" s="17"/>
      <c r="B36" s="79" t="s">
        <v>130</v>
      </c>
      <c r="C36" s="104">
        <v>30</v>
      </c>
      <c r="D36" s="88" t="s">
        <v>314</v>
      </c>
      <c r="E36" s="52">
        <v>3000000</v>
      </c>
      <c r="F36" s="69">
        <f t="shared" si="7"/>
        <v>1</v>
      </c>
      <c r="G36" s="77">
        <v>3000000</v>
      </c>
      <c r="H36" s="11">
        <f t="shared" ref="H36:H37" si="11">+G36/E36*100%</f>
        <v>1</v>
      </c>
      <c r="I36" s="10">
        <f>+E36-G36</f>
        <v>0</v>
      </c>
      <c r="J36" s="11">
        <f t="shared" si="8"/>
        <v>0</v>
      </c>
    </row>
    <row r="37" spans="1:10">
      <c r="A37" s="17"/>
      <c r="B37" s="79" t="s">
        <v>38</v>
      </c>
      <c r="C37" s="101">
        <v>1</v>
      </c>
      <c r="D37" s="87" t="s">
        <v>19</v>
      </c>
      <c r="E37" s="52">
        <v>1000000</v>
      </c>
      <c r="F37" s="69">
        <f t="shared" si="7"/>
        <v>1</v>
      </c>
      <c r="G37" s="77">
        <v>1000000</v>
      </c>
      <c r="H37" s="11">
        <f t="shared" si="11"/>
        <v>1</v>
      </c>
      <c r="I37" s="10">
        <f>+E37-G37</f>
        <v>0</v>
      </c>
      <c r="J37" s="11">
        <f t="shared" si="8"/>
        <v>0</v>
      </c>
    </row>
    <row r="38" spans="1:10">
      <c r="A38" s="17"/>
      <c r="B38" s="21"/>
      <c r="C38" s="9"/>
      <c r="D38" s="99"/>
      <c r="E38" s="53"/>
      <c r="F38" s="73"/>
      <c r="G38" s="74"/>
      <c r="H38" s="38"/>
      <c r="I38" s="39"/>
      <c r="J38" s="40"/>
    </row>
    <row r="39" spans="1:10">
      <c r="A39" s="17"/>
      <c r="B39" s="121" t="s">
        <v>70</v>
      </c>
      <c r="C39" s="103"/>
      <c r="D39" s="98"/>
      <c r="E39" s="54"/>
      <c r="F39" s="75"/>
      <c r="G39" s="76"/>
      <c r="H39" s="19"/>
      <c r="I39" s="20"/>
      <c r="J39" s="19"/>
    </row>
    <row r="40" spans="1:10">
      <c r="A40" s="17"/>
      <c r="B40" s="16" t="s">
        <v>132</v>
      </c>
      <c r="C40" s="101">
        <v>1</v>
      </c>
      <c r="D40" s="87" t="s">
        <v>19</v>
      </c>
      <c r="E40" s="52">
        <v>20000000</v>
      </c>
      <c r="F40" s="69">
        <f t="shared" ref="F40:F48" si="12">+H40</f>
        <v>1</v>
      </c>
      <c r="G40" s="72">
        <v>20000000</v>
      </c>
      <c r="H40" s="11">
        <f>+G40/E40*100%</f>
        <v>1</v>
      </c>
      <c r="I40" s="10">
        <f t="shared" ref="I40:I48" si="13">+E40-G40</f>
        <v>0</v>
      </c>
      <c r="J40" s="11">
        <f t="shared" ref="J40:J48" si="14">100%-H40</f>
        <v>0</v>
      </c>
    </row>
    <row r="41" spans="1:10">
      <c r="A41" s="17"/>
      <c r="B41" s="130" t="s">
        <v>345</v>
      </c>
      <c r="C41" s="101">
        <v>1</v>
      </c>
      <c r="D41" s="87" t="s">
        <v>19</v>
      </c>
      <c r="E41" s="52">
        <v>20000000</v>
      </c>
      <c r="F41" s="69">
        <f t="shared" si="12"/>
        <v>1</v>
      </c>
      <c r="G41" s="72">
        <v>20000000</v>
      </c>
      <c r="H41" s="11">
        <f>+G41/E41*100%</f>
        <v>1</v>
      </c>
      <c r="I41" s="10">
        <f t="shared" si="13"/>
        <v>0</v>
      </c>
      <c r="J41" s="11">
        <f t="shared" si="14"/>
        <v>0</v>
      </c>
    </row>
    <row r="42" spans="1:10">
      <c r="A42" s="17"/>
      <c r="B42" s="16" t="s">
        <v>133</v>
      </c>
      <c r="C42" s="101">
        <v>1</v>
      </c>
      <c r="D42" s="87" t="s">
        <v>19</v>
      </c>
      <c r="E42" s="52">
        <v>20000000</v>
      </c>
      <c r="F42" s="69">
        <f t="shared" si="12"/>
        <v>1</v>
      </c>
      <c r="G42" s="72">
        <v>20000000</v>
      </c>
      <c r="H42" s="11">
        <f>+G42/E42*100%</f>
        <v>1</v>
      </c>
      <c r="I42" s="10">
        <f t="shared" si="13"/>
        <v>0</v>
      </c>
      <c r="J42" s="11">
        <f t="shared" si="14"/>
        <v>0</v>
      </c>
    </row>
    <row r="43" spans="1:10">
      <c r="A43" s="17"/>
      <c r="B43" s="79" t="s">
        <v>134</v>
      </c>
      <c r="C43" s="101">
        <v>1</v>
      </c>
      <c r="D43" s="87" t="s">
        <v>314</v>
      </c>
      <c r="E43" s="52">
        <v>1500000</v>
      </c>
      <c r="F43" s="69">
        <f t="shared" si="12"/>
        <v>1</v>
      </c>
      <c r="G43" s="77">
        <v>1500000</v>
      </c>
      <c r="H43" s="11">
        <f t="shared" ref="H43:H48" si="15">+G43/E43*100%</f>
        <v>1</v>
      </c>
      <c r="I43" s="10">
        <f t="shared" si="13"/>
        <v>0</v>
      </c>
      <c r="J43" s="11">
        <f t="shared" si="14"/>
        <v>0</v>
      </c>
    </row>
    <row r="44" spans="1:10">
      <c r="A44" s="17"/>
      <c r="B44" s="79" t="s">
        <v>135</v>
      </c>
      <c r="C44" s="101">
        <v>20</v>
      </c>
      <c r="D44" s="87" t="s">
        <v>314</v>
      </c>
      <c r="E44" s="52">
        <v>3000000</v>
      </c>
      <c r="F44" s="69">
        <f t="shared" si="12"/>
        <v>1</v>
      </c>
      <c r="G44" s="77">
        <v>3000000</v>
      </c>
      <c r="H44" s="11">
        <f t="shared" si="15"/>
        <v>1</v>
      </c>
      <c r="I44" s="10">
        <f t="shared" si="13"/>
        <v>0</v>
      </c>
      <c r="J44" s="11">
        <f t="shared" si="14"/>
        <v>0</v>
      </c>
    </row>
    <row r="45" spans="1:10">
      <c r="A45" s="17"/>
      <c r="B45" s="79" t="s">
        <v>136</v>
      </c>
      <c r="C45" s="101">
        <v>3</v>
      </c>
      <c r="D45" s="87" t="s">
        <v>314</v>
      </c>
      <c r="E45" s="52">
        <v>1500000</v>
      </c>
      <c r="F45" s="69">
        <f t="shared" si="12"/>
        <v>0</v>
      </c>
      <c r="G45" s="77"/>
      <c r="H45" s="11">
        <f t="shared" si="15"/>
        <v>0</v>
      </c>
      <c r="I45" s="10">
        <f t="shared" si="13"/>
        <v>1500000</v>
      </c>
      <c r="J45" s="11">
        <f t="shared" si="14"/>
        <v>1</v>
      </c>
    </row>
    <row r="46" spans="1:10">
      <c r="A46" s="17"/>
      <c r="B46" s="79" t="s">
        <v>129</v>
      </c>
      <c r="C46" s="101">
        <v>1</v>
      </c>
      <c r="D46" s="87" t="s">
        <v>25</v>
      </c>
      <c r="E46" s="52">
        <v>1500000</v>
      </c>
      <c r="F46" s="69">
        <f t="shared" si="12"/>
        <v>1</v>
      </c>
      <c r="G46" s="77">
        <v>1500000</v>
      </c>
      <c r="H46" s="11">
        <f t="shared" si="15"/>
        <v>1</v>
      </c>
      <c r="I46" s="10">
        <f t="shared" si="13"/>
        <v>0</v>
      </c>
      <c r="J46" s="11">
        <f t="shared" si="14"/>
        <v>0</v>
      </c>
    </row>
    <row r="47" spans="1:10">
      <c r="A47" s="17"/>
      <c r="B47" s="79" t="s">
        <v>137</v>
      </c>
      <c r="C47" s="101">
        <v>8</v>
      </c>
      <c r="D47" s="87" t="s">
        <v>314</v>
      </c>
      <c r="E47" s="52">
        <v>2000000</v>
      </c>
      <c r="F47" s="69">
        <f t="shared" si="12"/>
        <v>1</v>
      </c>
      <c r="G47" s="77">
        <v>2000000</v>
      </c>
      <c r="H47" s="11">
        <f t="shared" si="15"/>
        <v>1</v>
      </c>
      <c r="I47" s="10">
        <f t="shared" si="13"/>
        <v>0</v>
      </c>
      <c r="J47" s="11">
        <f t="shared" si="14"/>
        <v>0</v>
      </c>
    </row>
    <row r="48" spans="1:10">
      <c r="A48" s="17"/>
      <c r="B48" s="79" t="s">
        <v>109</v>
      </c>
      <c r="C48" s="101">
        <v>1</v>
      </c>
      <c r="D48" s="87" t="s">
        <v>19</v>
      </c>
      <c r="E48" s="52">
        <v>500000</v>
      </c>
      <c r="F48" s="69">
        <f t="shared" si="12"/>
        <v>1</v>
      </c>
      <c r="G48" s="77">
        <v>500000</v>
      </c>
      <c r="H48" s="11">
        <f t="shared" si="15"/>
        <v>1</v>
      </c>
      <c r="I48" s="10">
        <f t="shared" si="13"/>
        <v>0</v>
      </c>
      <c r="J48" s="11">
        <f t="shared" si="14"/>
        <v>0</v>
      </c>
    </row>
    <row r="49" spans="1:10">
      <c r="A49" s="17"/>
      <c r="B49" s="21"/>
      <c r="C49" s="102"/>
      <c r="D49" s="97"/>
      <c r="E49" s="53"/>
      <c r="F49" s="73"/>
      <c r="G49" s="74"/>
      <c r="H49" s="38"/>
      <c r="I49" s="39"/>
      <c r="J49" s="40"/>
    </row>
    <row r="50" spans="1:10">
      <c r="A50" s="17"/>
      <c r="B50" s="121" t="s">
        <v>71</v>
      </c>
      <c r="C50" s="103"/>
      <c r="D50" s="98"/>
      <c r="E50" s="54"/>
      <c r="F50" s="75"/>
      <c r="G50" s="76"/>
      <c r="H50" s="19"/>
      <c r="I50" s="20"/>
      <c r="J50" s="19"/>
    </row>
    <row r="51" spans="1:10">
      <c r="A51" s="17"/>
      <c r="B51" s="16" t="s">
        <v>138</v>
      </c>
      <c r="C51" s="101">
        <v>1</v>
      </c>
      <c r="D51" s="87" t="s">
        <v>19</v>
      </c>
      <c r="E51" s="52">
        <v>26000000</v>
      </c>
      <c r="F51" s="69">
        <f t="shared" ref="F51:F54" si="16">+H51</f>
        <v>1</v>
      </c>
      <c r="G51" s="72">
        <v>26000000</v>
      </c>
      <c r="H51" s="11">
        <f>+G51/E51*100%</f>
        <v>1</v>
      </c>
      <c r="I51" s="10">
        <f>+E51-G51</f>
        <v>0</v>
      </c>
      <c r="J51" s="11">
        <f t="shared" ref="J51:J54" si="17">100%-H51</f>
        <v>0</v>
      </c>
    </row>
    <row r="52" spans="1:10">
      <c r="A52" s="17"/>
      <c r="B52" s="16" t="s">
        <v>139</v>
      </c>
      <c r="C52" s="101">
        <v>1</v>
      </c>
      <c r="D52" s="87" t="s">
        <v>19</v>
      </c>
      <c r="E52" s="52">
        <v>30000000</v>
      </c>
      <c r="F52" s="69">
        <f t="shared" si="16"/>
        <v>1</v>
      </c>
      <c r="G52" s="72">
        <v>30000000</v>
      </c>
      <c r="H52" s="11">
        <f>+G52/E52*100%</f>
        <v>1</v>
      </c>
      <c r="I52" s="10">
        <f>+E52-G52</f>
        <v>0</v>
      </c>
      <c r="J52" s="11">
        <f t="shared" si="17"/>
        <v>0</v>
      </c>
    </row>
    <row r="53" spans="1:10">
      <c r="A53" s="17"/>
      <c r="B53" s="79" t="s">
        <v>140</v>
      </c>
      <c r="C53" s="101">
        <v>1</v>
      </c>
      <c r="D53" s="87" t="s">
        <v>25</v>
      </c>
      <c r="E53" s="52">
        <v>12000000</v>
      </c>
      <c r="F53" s="69">
        <f t="shared" si="16"/>
        <v>1</v>
      </c>
      <c r="G53" s="77">
        <v>12000000</v>
      </c>
      <c r="H53" s="11">
        <f t="shared" ref="H53:H54" si="18">+G53/E53*100%</f>
        <v>1</v>
      </c>
      <c r="I53" s="10">
        <f>+E53-G53</f>
        <v>0</v>
      </c>
      <c r="J53" s="11">
        <f t="shared" si="17"/>
        <v>0</v>
      </c>
    </row>
    <row r="54" spans="1:10">
      <c r="A54" s="17"/>
      <c r="B54" s="79" t="s">
        <v>141</v>
      </c>
      <c r="C54" s="101">
        <v>1</v>
      </c>
      <c r="D54" s="87" t="s">
        <v>25</v>
      </c>
      <c r="E54" s="52">
        <v>2000000</v>
      </c>
      <c r="F54" s="69">
        <f t="shared" si="16"/>
        <v>1</v>
      </c>
      <c r="G54" s="77">
        <v>2000000</v>
      </c>
      <c r="H54" s="11">
        <f t="shared" si="18"/>
        <v>1</v>
      </c>
      <c r="I54" s="10">
        <f>+E54-G54</f>
        <v>0</v>
      </c>
      <c r="J54" s="11">
        <f t="shared" si="17"/>
        <v>0</v>
      </c>
    </row>
    <row r="55" spans="1:10">
      <c r="A55" s="17"/>
      <c r="B55" s="21"/>
      <c r="C55" s="102"/>
      <c r="D55" s="97"/>
      <c r="E55" s="53"/>
      <c r="F55" s="78"/>
      <c r="G55" s="73"/>
      <c r="H55" s="38"/>
      <c r="I55" s="39"/>
      <c r="J55" s="38"/>
    </row>
    <row r="56" spans="1:10">
      <c r="A56" s="17"/>
      <c r="B56" s="21"/>
      <c r="C56" s="102"/>
      <c r="D56" s="97"/>
      <c r="E56" s="53"/>
      <c r="F56" s="73"/>
      <c r="G56" s="74"/>
      <c r="H56" s="38"/>
      <c r="I56" s="39"/>
      <c r="J56" s="40"/>
    </row>
    <row r="57" spans="1:10">
      <c r="A57" s="17"/>
      <c r="B57" s="121" t="s">
        <v>73</v>
      </c>
      <c r="C57" s="103"/>
      <c r="D57" s="98"/>
      <c r="E57" s="54"/>
      <c r="F57" s="75"/>
      <c r="G57" s="76"/>
      <c r="H57" s="19"/>
      <c r="I57" s="20"/>
      <c r="J57" s="19"/>
    </row>
    <row r="58" spans="1:10">
      <c r="A58" s="17"/>
      <c r="B58" s="16" t="s">
        <v>142</v>
      </c>
      <c r="C58" s="101">
        <v>1</v>
      </c>
      <c r="D58" s="87" t="s">
        <v>19</v>
      </c>
      <c r="E58" s="52">
        <v>30000000</v>
      </c>
      <c r="F58" s="69">
        <f t="shared" ref="F58:F61" si="19">+H58</f>
        <v>1</v>
      </c>
      <c r="G58" s="72">
        <v>30000000</v>
      </c>
      <c r="H58" s="11">
        <f>+G58/E58*100%</f>
        <v>1</v>
      </c>
      <c r="I58" s="10">
        <f>+E58-G58</f>
        <v>0</v>
      </c>
      <c r="J58" s="11">
        <f t="shared" ref="J58:J61" si="20">100%-H58</f>
        <v>0</v>
      </c>
    </row>
    <row r="59" spans="1:10">
      <c r="A59" s="17"/>
      <c r="B59" s="16" t="s">
        <v>143</v>
      </c>
      <c r="C59" s="101">
        <v>1</v>
      </c>
      <c r="D59" s="87" t="s">
        <v>19</v>
      </c>
      <c r="E59" s="52">
        <v>27500000</v>
      </c>
      <c r="F59" s="69">
        <f t="shared" si="19"/>
        <v>1</v>
      </c>
      <c r="G59" s="72">
        <v>27500000</v>
      </c>
      <c r="H59" s="11">
        <f>+G59/E59*100%</f>
        <v>1</v>
      </c>
      <c r="I59" s="10">
        <f>+E59-G59</f>
        <v>0</v>
      </c>
      <c r="J59" s="11">
        <f t="shared" si="20"/>
        <v>0</v>
      </c>
    </row>
    <row r="60" spans="1:10">
      <c r="A60" s="17"/>
      <c r="B60" s="16" t="s">
        <v>144</v>
      </c>
      <c r="C60" s="101">
        <v>1</v>
      </c>
      <c r="D60" s="87" t="s">
        <v>19</v>
      </c>
      <c r="E60" s="52">
        <v>10000000</v>
      </c>
      <c r="F60" s="69">
        <f t="shared" si="19"/>
        <v>1</v>
      </c>
      <c r="G60" s="72">
        <v>10000000</v>
      </c>
      <c r="H60" s="11">
        <f>+G60/E60*100%</f>
        <v>1</v>
      </c>
      <c r="I60" s="10">
        <f>+E60-G60</f>
        <v>0</v>
      </c>
      <c r="J60" s="11">
        <f t="shared" si="20"/>
        <v>0</v>
      </c>
    </row>
    <row r="61" spans="1:10">
      <c r="A61" s="17"/>
      <c r="B61" s="16" t="s">
        <v>145</v>
      </c>
      <c r="C61" s="101">
        <v>10</v>
      </c>
      <c r="D61" s="87" t="s">
        <v>314</v>
      </c>
      <c r="E61" s="52">
        <v>2500000</v>
      </c>
      <c r="F61" s="69">
        <f t="shared" si="19"/>
        <v>1</v>
      </c>
      <c r="G61" s="72">
        <v>2500000</v>
      </c>
      <c r="H61" s="11">
        <f>+G61/E61*100%</f>
        <v>1</v>
      </c>
      <c r="I61" s="10">
        <f>+E61-G61</f>
        <v>0</v>
      </c>
      <c r="J61" s="11">
        <f t="shared" si="20"/>
        <v>0</v>
      </c>
    </row>
    <row r="62" spans="1:10">
      <c r="A62" s="17"/>
      <c r="B62" s="21"/>
      <c r="C62" s="102"/>
      <c r="D62" s="97"/>
      <c r="E62" s="53"/>
      <c r="F62" s="73"/>
      <c r="G62" s="74"/>
      <c r="H62" s="38"/>
      <c r="I62" s="39"/>
      <c r="J62" s="40"/>
    </row>
    <row r="63" spans="1:10">
      <c r="A63" s="17"/>
      <c r="B63" s="121" t="s">
        <v>72</v>
      </c>
      <c r="C63" s="103"/>
      <c r="D63" s="98"/>
      <c r="E63" s="54"/>
      <c r="F63" s="75"/>
      <c r="G63" s="76"/>
      <c r="H63" s="19"/>
      <c r="I63" s="20"/>
      <c r="J63" s="19"/>
    </row>
    <row r="64" spans="1:10">
      <c r="A64" s="17"/>
      <c r="B64" s="16" t="s">
        <v>146</v>
      </c>
      <c r="C64" s="101">
        <v>1</v>
      </c>
      <c r="D64" s="87" t="s">
        <v>19</v>
      </c>
      <c r="E64" s="52">
        <v>21200000</v>
      </c>
      <c r="F64" s="69">
        <f t="shared" ref="F64:F78" si="21">+H64</f>
        <v>0</v>
      </c>
      <c r="G64" s="72"/>
      <c r="H64" s="11">
        <f t="shared" ref="H64:H75" si="22">+G64/E64*100%</f>
        <v>0</v>
      </c>
      <c r="I64" s="10">
        <f t="shared" ref="I64:I75" si="23">+E64-G64</f>
        <v>21200000</v>
      </c>
      <c r="J64" s="11">
        <f t="shared" ref="J64:J78" si="24">100%-H64</f>
        <v>1</v>
      </c>
    </row>
    <row r="65" spans="1:10">
      <c r="A65" s="17"/>
      <c r="B65" s="16" t="s">
        <v>147</v>
      </c>
      <c r="C65" s="101">
        <v>22</v>
      </c>
      <c r="D65" s="87" t="s">
        <v>314</v>
      </c>
      <c r="E65" s="52">
        <v>4400000</v>
      </c>
      <c r="F65" s="69">
        <f t="shared" si="21"/>
        <v>0</v>
      </c>
      <c r="G65" s="72"/>
      <c r="H65" s="11">
        <f t="shared" si="22"/>
        <v>0</v>
      </c>
      <c r="I65" s="10">
        <f t="shared" si="23"/>
        <v>4400000</v>
      </c>
      <c r="J65" s="11">
        <f t="shared" si="24"/>
        <v>1</v>
      </c>
    </row>
    <row r="66" spans="1:10">
      <c r="A66" s="17"/>
      <c r="B66" s="16" t="s">
        <v>105</v>
      </c>
      <c r="C66" s="101">
        <v>1</v>
      </c>
      <c r="D66" s="87" t="s">
        <v>19</v>
      </c>
      <c r="E66" s="52">
        <v>3000000</v>
      </c>
      <c r="F66" s="69">
        <f t="shared" si="21"/>
        <v>0</v>
      </c>
      <c r="G66" s="72"/>
      <c r="H66" s="11">
        <f t="shared" si="22"/>
        <v>0</v>
      </c>
      <c r="I66" s="10">
        <f t="shared" si="23"/>
        <v>3000000</v>
      </c>
      <c r="J66" s="11">
        <f t="shared" si="24"/>
        <v>1</v>
      </c>
    </row>
    <row r="67" spans="1:10">
      <c r="A67" s="17"/>
      <c r="B67" s="16" t="s">
        <v>99</v>
      </c>
      <c r="C67" s="101">
        <v>4</v>
      </c>
      <c r="D67" s="87" t="s">
        <v>314</v>
      </c>
      <c r="E67" s="52">
        <v>1400000</v>
      </c>
      <c r="F67" s="69">
        <f t="shared" si="21"/>
        <v>0</v>
      </c>
      <c r="G67" s="72"/>
      <c r="H67" s="11">
        <f t="shared" si="22"/>
        <v>0</v>
      </c>
      <c r="I67" s="10">
        <f t="shared" si="23"/>
        <v>1400000</v>
      </c>
      <c r="J67" s="11">
        <f t="shared" si="24"/>
        <v>1</v>
      </c>
    </row>
    <row r="68" spans="1:10">
      <c r="A68" s="17"/>
      <c r="B68" s="16" t="s">
        <v>148</v>
      </c>
      <c r="C68" s="101">
        <v>1</v>
      </c>
      <c r="D68" s="87" t="s">
        <v>25</v>
      </c>
      <c r="E68" s="52">
        <v>15000000</v>
      </c>
      <c r="F68" s="69">
        <f t="shared" si="21"/>
        <v>0</v>
      </c>
      <c r="G68" s="72"/>
      <c r="H68" s="11">
        <f t="shared" si="22"/>
        <v>0</v>
      </c>
      <c r="I68" s="10">
        <f t="shared" si="23"/>
        <v>15000000</v>
      </c>
      <c r="J68" s="11">
        <f t="shared" si="24"/>
        <v>1</v>
      </c>
    </row>
    <row r="69" spans="1:10">
      <c r="A69" s="17"/>
      <c r="B69" s="16" t="s">
        <v>149</v>
      </c>
      <c r="C69" s="101">
        <v>1</v>
      </c>
      <c r="D69" s="87" t="s">
        <v>157</v>
      </c>
      <c r="E69" s="52">
        <v>2900000</v>
      </c>
      <c r="F69" s="69">
        <f t="shared" si="21"/>
        <v>0</v>
      </c>
      <c r="G69" s="72"/>
      <c r="H69" s="11">
        <f t="shared" si="22"/>
        <v>0</v>
      </c>
      <c r="I69" s="10">
        <f t="shared" si="23"/>
        <v>2900000</v>
      </c>
      <c r="J69" s="11">
        <f t="shared" si="24"/>
        <v>1</v>
      </c>
    </row>
    <row r="70" spans="1:10">
      <c r="A70" s="17"/>
      <c r="B70" s="16" t="s">
        <v>150</v>
      </c>
      <c r="C70" s="101">
        <v>2</v>
      </c>
      <c r="D70" s="87" t="s">
        <v>314</v>
      </c>
      <c r="E70" s="52">
        <v>5600000</v>
      </c>
      <c r="F70" s="69">
        <f t="shared" si="21"/>
        <v>0</v>
      </c>
      <c r="G70" s="72"/>
      <c r="H70" s="11">
        <f t="shared" si="22"/>
        <v>0</v>
      </c>
      <c r="I70" s="10">
        <f t="shared" si="23"/>
        <v>5600000</v>
      </c>
      <c r="J70" s="11">
        <f t="shared" si="24"/>
        <v>1</v>
      </c>
    </row>
    <row r="71" spans="1:10">
      <c r="A71" s="17"/>
      <c r="B71" s="16" t="s">
        <v>151</v>
      </c>
      <c r="C71" s="101">
        <v>1</v>
      </c>
      <c r="D71" s="87" t="s">
        <v>314</v>
      </c>
      <c r="E71" s="54">
        <v>1500000</v>
      </c>
      <c r="F71" s="69">
        <f t="shared" si="21"/>
        <v>0</v>
      </c>
      <c r="G71" s="72"/>
      <c r="H71" s="11">
        <f t="shared" si="22"/>
        <v>0</v>
      </c>
      <c r="I71" s="10">
        <f t="shared" si="23"/>
        <v>1500000</v>
      </c>
      <c r="J71" s="11">
        <f t="shared" si="24"/>
        <v>1</v>
      </c>
    </row>
    <row r="72" spans="1:10">
      <c r="A72" s="17"/>
      <c r="B72" s="16" t="s">
        <v>152</v>
      </c>
      <c r="C72" s="101">
        <v>3</v>
      </c>
      <c r="D72" s="87" t="s">
        <v>314</v>
      </c>
      <c r="E72" s="52">
        <v>2250000</v>
      </c>
      <c r="F72" s="69">
        <f t="shared" si="21"/>
        <v>0</v>
      </c>
      <c r="G72" s="72"/>
      <c r="H72" s="11">
        <f t="shared" si="22"/>
        <v>0</v>
      </c>
      <c r="I72" s="10">
        <f t="shared" si="23"/>
        <v>2250000</v>
      </c>
      <c r="J72" s="11">
        <f t="shared" si="24"/>
        <v>1</v>
      </c>
    </row>
    <row r="73" spans="1:10">
      <c r="A73" s="17"/>
      <c r="B73" s="16" t="s">
        <v>153</v>
      </c>
      <c r="C73" s="101">
        <v>4</v>
      </c>
      <c r="D73" s="87" t="s">
        <v>314</v>
      </c>
      <c r="E73" s="52">
        <v>600000</v>
      </c>
      <c r="F73" s="69">
        <f t="shared" si="21"/>
        <v>0</v>
      </c>
      <c r="G73" s="72"/>
      <c r="H73" s="11">
        <f t="shared" si="22"/>
        <v>0</v>
      </c>
      <c r="I73" s="10">
        <f t="shared" si="23"/>
        <v>600000</v>
      </c>
      <c r="J73" s="11">
        <f t="shared" si="24"/>
        <v>1</v>
      </c>
    </row>
    <row r="74" spans="1:10">
      <c r="A74" s="17"/>
      <c r="B74" s="16" t="s">
        <v>154</v>
      </c>
      <c r="C74" s="101">
        <v>20</v>
      </c>
      <c r="D74" s="87" t="s">
        <v>314</v>
      </c>
      <c r="E74" s="52">
        <v>3400000</v>
      </c>
      <c r="F74" s="69">
        <f t="shared" si="21"/>
        <v>0</v>
      </c>
      <c r="G74" s="72"/>
      <c r="H74" s="11">
        <f t="shared" si="22"/>
        <v>0</v>
      </c>
      <c r="I74" s="10">
        <f t="shared" si="23"/>
        <v>3400000</v>
      </c>
      <c r="J74" s="11">
        <f t="shared" si="24"/>
        <v>1</v>
      </c>
    </row>
    <row r="75" spans="1:10">
      <c r="A75" s="17"/>
      <c r="B75" s="16" t="s">
        <v>155</v>
      </c>
      <c r="C75" s="101">
        <v>25</v>
      </c>
      <c r="D75" s="87" t="s">
        <v>314</v>
      </c>
      <c r="E75" s="52">
        <v>4250000</v>
      </c>
      <c r="F75" s="69">
        <f t="shared" si="21"/>
        <v>0</v>
      </c>
      <c r="G75" s="72"/>
      <c r="H75" s="11">
        <f t="shared" si="22"/>
        <v>0</v>
      </c>
      <c r="I75" s="10">
        <f t="shared" si="23"/>
        <v>4250000</v>
      </c>
      <c r="J75" s="11">
        <f t="shared" si="24"/>
        <v>1</v>
      </c>
    </row>
    <row r="76" spans="1:10">
      <c r="A76" s="17"/>
      <c r="B76" s="16" t="s">
        <v>37</v>
      </c>
      <c r="C76" s="101">
        <v>1</v>
      </c>
      <c r="D76" s="87" t="s">
        <v>19</v>
      </c>
      <c r="E76" s="52">
        <v>2500000</v>
      </c>
      <c r="F76" s="69">
        <f t="shared" si="21"/>
        <v>0</v>
      </c>
      <c r="G76" s="72"/>
      <c r="H76" s="11">
        <f>+G76/E76*100%</f>
        <v>0</v>
      </c>
      <c r="I76" s="10">
        <f>+E76-G76</f>
        <v>2500000</v>
      </c>
      <c r="J76" s="11">
        <f t="shared" si="24"/>
        <v>1</v>
      </c>
    </row>
    <row r="77" spans="1:10">
      <c r="A77" s="17"/>
      <c r="B77" s="79" t="s">
        <v>38</v>
      </c>
      <c r="C77" s="101">
        <v>1</v>
      </c>
      <c r="D77" s="87" t="s">
        <v>19</v>
      </c>
      <c r="E77" s="52">
        <v>1500000</v>
      </c>
      <c r="F77" s="69">
        <f t="shared" si="21"/>
        <v>0</v>
      </c>
      <c r="G77" s="77"/>
      <c r="H77" s="11">
        <f t="shared" ref="H77:H78" si="25">+G77/E77*100%</f>
        <v>0</v>
      </c>
      <c r="I77" s="18">
        <f t="shared" ref="I77:I78" si="26">E77-H77</f>
        <v>1500000</v>
      </c>
      <c r="J77" s="11">
        <f t="shared" si="24"/>
        <v>1</v>
      </c>
    </row>
    <row r="78" spans="1:10">
      <c r="A78" s="17"/>
      <c r="B78" s="79" t="s">
        <v>156</v>
      </c>
      <c r="C78" s="101">
        <v>1</v>
      </c>
      <c r="D78" s="87" t="s">
        <v>19</v>
      </c>
      <c r="E78" s="52">
        <v>500000</v>
      </c>
      <c r="F78" s="69">
        <f t="shared" si="21"/>
        <v>0</v>
      </c>
      <c r="G78" s="77"/>
      <c r="H78" s="11">
        <f t="shared" si="25"/>
        <v>0</v>
      </c>
      <c r="I78" s="18">
        <f t="shared" si="26"/>
        <v>500000</v>
      </c>
      <c r="J78" s="11">
        <f t="shared" si="24"/>
        <v>1</v>
      </c>
    </row>
    <row r="79" spans="1:10">
      <c r="A79" s="17"/>
      <c r="B79" s="21"/>
      <c r="C79" s="102"/>
      <c r="D79" s="97"/>
      <c r="E79" s="53"/>
      <c r="F79" s="73"/>
      <c r="G79" s="74"/>
      <c r="H79" s="38"/>
      <c r="I79" s="39"/>
      <c r="J79" s="40"/>
    </row>
    <row r="80" spans="1:10">
      <c r="A80" s="17"/>
      <c r="B80" s="121" t="s">
        <v>74</v>
      </c>
      <c r="C80" s="103"/>
      <c r="D80" s="98"/>
      <c r="E80" s="54"/>
      <c r="F80" s="75"/>
      <c r="G80" s="76"/>
      <c r="H80" s="19"/>
      <c r="I80" s="20"/>
      <c r="J80" s="19"/>
    </row>
    <row r="81" spans="1:10">
      <c r="A81" s="17"/>
      <c r="B81" s="16" t="s">
        <v>158</v>
      </c>
      <c r="C81" s="101">
        <v>1</v>
      </c>
      <c r="D81" s="87" t="s">
        <v>19</v>
      </c>
      <c r="E81" s="52">
        <v>15000000</v>
      </c>
      <c r="F81" s="69">
        <f t="shared" ref="F81:F89" si="27">+H81</f>
        <v>0</v>
      </c>
      <c r="G81" s="72"/>
      <c r="H81" s="11">
        <f>+G81/E81*100%</f>
        <v>0</v>
      </c>
      <c r="I81" s="10">
        <f>+E81-G81</f>
        <v>15000000</v>
      </c>
      <c r="J81" s="11">
        <f t="shared" ref="J81:J89" si="28">100%-H81</f>
        <v>1</v>
      </c>
    </row>
    <row r="82" spans="1:10">
      <c r="A82" s="17"/>
      <c r="B82" s="130" t="s">
        <v>29</v>
      </c>
      <c r="C82" s="101">
        <v>1</v>
      </c>
      <c r="D82" s="87" t="s">
        <v>19</v>
      </c>
      <c r="E82" s="52">
        <v>12500000</v>
      </c>
      <c r="F82" s="69">
        <f t="shared" si="27"/>
        <v>0</v>
      </c>
      <c r="G82" s="72"/>
      <c r="H82" s="11">
        <f t="shared" ref="H82:H89" si="29">+G82/E82*100%</f>
        <v>0</v>
      </c>
      <c r="I82" s="10">
        <f t="shared" ref="I82:I87" si="30">+E82-G82</f>
        <v>12500000</v>
      </c>
      <c r="J82" s="11">
        <f t="shared" si="28"/>
        <v>1</v>
      </c>
    </row>
    <row r="83" spans="1:10">
      <c r="A83" s="17"/>
      <c r="B83" s="16" t="s">
        <v>159</v>
      </c>
      <c r="C83" s="101">
        <v>1</v>
      </c>
      <c r="D83" s="87" t="s">
        <v>19</v>
      </c>
      <c r="E83" s="52">
        <v>15000000</v>
      </c>
      <c r="F83" s="69">
        <f t="shared" si="27"/>
        <v>0</v>
      </c>
      <c r="G83" s="72"/>
      <c r="H83" s="11">
        <f t="shared" si="29"/>
        <v>0</v>
      </c>
      <c r="I83" s="10">
        <f t="shared" si="30"/>
        <v>15000000</v>
      </c>
      <c r="J83" s="11">
        <f t="shared" si="28"/>
        <v>1</v>
      </c>
    </row>
    <row r="84" spans="1:10">
      <c r="A84" s="17"/>
      <c r="B84" s="16" t="s">
        <v>27</v>
      </c>
      <c r="C84" s="101">
        <v>1</v>
      </c>
      <c r="D84" s="87" t="s">
        <v>25</v>
      </c>
      <c r="E84" s="52">
        <v>5000000</v>
      </c>
      <c r="F84" s="69">
        <f t="shared" si="27"/>
        <v>0</v>
      </c>
      <c r="G84" s="72"/>
      <c r="H84" s="11">
        <f t="shared" si="29"/>
        <v>0</v>
      </c>
      <c r="I84" s="10">
        <f t="shared" si="30"/>
        <v>5000000</v>
      </c>
      <c r="J84" s="11">
        <f t="shared" si="28"/>
        <v>1</v>
      </c>
    </row>
    <row r="85" spans="1:10">
      <c r="A85" s="17"/>
      <c r="B85" s="16" t="s">
        <v>160</v>
      </c>
      <c r="C85" s="101">
        <v>1</v>
      </c>
      <c r="D85" s="87" t="s">
        <v>19</v>
      </c>
      <c r="E85" s="52">
        <v>11000000</v>
      </c>
      <c r="F85" s="69">
        <f t="shared" si="27"/>
        <v>0</v>
      </c>
      <c r="G85" s="72"/>
      <c r="H85" s="11">
        <f t="shared" si="29"/>
        <v>0</v>
      </c>
      <c r="I85" s="10">
        <f t="shared" si="30"/>
        <v>11000000</v>
      </c>
      <c r="J85" s="11">
        <f t="shared" si="28"/>
        <v>1</v>
      </c>
    </row>
    <row r="86" spans="1:10">
      <c r="A86" s="17"/>
      <c r="B86" s="16" t="s">
        <v>24</v>
      </c>
      <c r="C86" s="101">
        <v>50</v>
      </c>
      <c r="D86" s="87" t="s">
        <v>314</v>
      </c>
      <c r="E86" s="52">
        <v>5000000</v>
      </c>
      <c r="F86" s="69">
        <f t="shared" si="27"/>
        <v>0</v>
      </c>
      <c r="G86" s="72"/>
      <c r="H86" s="11">
        <f t="shared" si="29"/>
        <v>0</v>
      </c>
      <c r="I86" s="10">
        <f t="shared" si="30"/>
        <v>5000000</v>
      </c>
      <c r="J86" s="11">
        <f t="shared" si="28"/>
        <v>1</v>
      </c>
    </row>
    <row r="87" spans="1:10">
      <c r="A87" s="17"/>
      <c r="B87" s="21" t="s">
        <v>161</v>
      </c>
      <c r="C87" s="101">
        <v>10</v>
      </c>
      <c r="D87" s="87" t="s">
        <v>314</v>
      </c>
      <c r="E87" s="52">
        <v>2500000</v>
      </c>
      <c r="F87" s="69">
        <f t="shared" si="27"/>
        <v>0</v>
      </c>
      <c r="G87" s="72"/>
      <c r="H87" s="11">
        <f t="shared" si="29"/>
        <v>0</v>
      </c>
      <c r="I87" s="10">
        <f t="shared" si="30"/>
        <v>2500000</v>
      </c>
      <c r="J87" s="11">
        <f t="shared" si="28"/>
        <v>1</v>
      </c>
    </row>
    <row r="88" spans="1:10">
      <c r="A88" s="17"/>
      <c r="B88" s="79" t="s">
        <v>37</v>
      </c>
      <c r="C88" s="101">
        <v>1</v>
      </c>
      <c r="D88" s="87" t="s">
        <v>19</v>
      </c>
      <c r="E88" s="52">
        <v>2500000</v>
      </c>
      <c r="F88" s="69">
        <f t="shared" si="27"/>
        <v>0</v>
      </c>
      <c r="G88" s="77"/>
      <c r="H88" s="11">
        <f t="shared" si="29"/>
        <v>0</v>
      </c>
      <c r="I88" s="18">
        <f t="shared" ref="I88:I89" si="31">E88-H88</f>
        <v>2500000</v>
      </c>
      <c r="J88" s="11">
        <f t="shared" si="28"/>
        <v>1</v>
      </c>
    </row>
    <row r="89" spans="1:10">
      <c r="A89" s="17"/>
      <c r="B89" s="79" t="s">
        <v>38</v>
      </c>
      <c r="C89" s="101">
        <v>1</v>
      </c>
      <c r="D89" s="87" t="s">
        <v>19</v>
      </c>
      <c r="E89" s="52">
        <v>1500000</v>
      </c>
      <c r="F89" s="69">
        <f t="shared" si="27"/>
        <v>0</v>
      </c>
      <c r="G89" s="77"/>
      <c r="H89" s="11">
        <f t="shared" si="29"/>
        <v>0</v>
      </c>
      <c r="I89" s="18">
        <f t="shared" si="31"/>
        <v>1500000</v>
      </c>
      <c r="J89" s="11">
        <f t="shared" si="28"/>
        <v>1</v>
      </c>
    </row>
    <row r="90" spans="1:10">
      <c r="A90" s="17"/>
      <c r="B90" s="21"/>
      <c r="C90" s="102"/>
      <c r="D90" s="97"/>
      <c r="E90" s="53"/>
      <c r="F90" s="73"/>
      <c r="G90" s="74"/>
      <c r="H90" s="38"/>
      <c r="I90" s="39"/>
      <c r="J90" s="40"/>
    </row>
    <row r="91" spans="1:10">
      <c r="A91" s="17"/>
      <c r="B91" s="121" t="s">
        <v>75</v>
      </c>
      <c r="C91" s="103"/>
      <c r="D91" s="98"/>
      <c r="E91" s="54"/>
      <c r="F91" s="75"/>
      <c r="G91" s="76"/>
      <c r="H91" s="19"/>
      <c r="I91" s="20"/>
      <c r="J91" s="19"/>
    </row>
    <row r="92" spans="1:10">
      <c r="A92" s="17"/>
      <c r="B92" s="22" t="s">
        <v>162</v>
      </c>
      <c r="C92" s="101">
        <v>10</v>
      </c>
      <c r="D92" s="87" t="s">
        <v>122</v>
      </c>
      <c r="E92" s="52">
        <v>10000000</v>
      </c>
      <c r="F92" s="69">
        <f t="shared" ref="F92:F99" si="32">+H92</f>
        <v>1</v>
      </c>
      <c r="G92" s="72">
        <v>10000000</v>
      </c>
      <c r="H92" s="11">
        <f t="shared" ref="H92:H99" si="33">+G92/E92*100%</f>
        <v>1</v>
      </c>
      <c r="I92" s="10">
        <f t="shared" ref="I92:I99" si="34">+E92-G92</f>
        <v>0</v>
      </c>
      <c r="J92" s="11">
        <f t="shared" ref="J92:J99" si="35">100%-H92</f>
        <v>0</v>
      </c>
    </row>
    <row r="93" spans="1:10">
      <c r="A93" s="17"/>
      <c r="B93" s="23" t="s">
        <v>341</v>
      </c>
      <c r="C93" s="101">
        <v>1</v>
      </c>
      <c r="D93" s="87" t="s">
        <v>19</v>
      </c>
      <c r="E93" s="52">
        <v>15000000</v>
      </c>
      <c r="F93" s="69">
        <f t="shared" si="32"/>
        <v>1</v>
      </c>
      <c r="G93" s="72">
        <v>15000000</v>
      </c>
      <c r="H93" s="11">
        <f t="shared" si="33"/>
        <v>1</v>
      </c>
      <c r="I93" s="10">
        <f t="shared" si="34"/>
        <v>0</v>
      </c>
      <c r="J93" s="11">
        <f t="shared" si="35"/>
        <v>0</v>
      </c>
    </row>
    <row r="94" spans="1:10">
      <c r="A94" s="17"/>
      <c r="B94" s="23" t="s">
        <v>163</v>
      </c>
      <c r="C94" s="101">
        <v>1</v>
      </c>
      <c r="D94" s="87" t="s">
        <v>19</v>
      </c>
      <c r="E94" s="52">
        <v>20000000</v>
      </c>
      <c r="F94" s="69">
        <f t="shared" si="32"/>
        <v>1</v>
      </c>
      <c r="G94" s="72">
        <v>20000000</v>
      </c>
      <c r="H94" s="11">
        <f t="shared" si="33"/>
        <v>1</v>
      </c>
      <c r="I94" s="10">
        <f t="shared" si="34"/>
        <v>0</v>
      </c>
      <c r="J94" s="11">
        <f t="shared" si="35"/>
        <v>0</v>
      </c>
    </row>
    <row r="95" spans="1:10">
      <c r="A95" s="17"/>
      <c r="B95" s="23" t="s">
        <v>164</v>
      </c>
      <c r="C95" s="101">
        <v>1</v>
      </c>
      <c r="D95" s="87" t="s">
        <v>19</v>
      </c>
      <c r="E95" s="52">
        <v>7000000</v>
      </c>
      <c r="F95" s="69">
        <f t="shared" si="32"/>
        <v>1</v>
      </c>
      <c r="G95" s="72">
        <v>7000000</v>
      </c>
      <c r="H95" s="11">
        <f t="shared" si="33"/>
        <v>1</v>
      </c>
      <c r="I95" s="10">
        <f t="shared" si="34"/>
        <v>0</v>
      </c>
      <c r="J95" s="11">
        <f t="shared" si="35"/>
        <v>0</v>
      </c>
    </row>
    <row r="96" spans="1:10">
      <c r="A96" s="17"/>
      <c r="B96" s="24" t="s">
        <v>165</v>
      </c>
      <c r="C96" s="101">
        <v>1</v>
      </c>
      <c r="D96" s="87" t="s">
        <v>19</v>
      </c>
      <c r="E96" s="52">
        <v>9500000</v>
      </c>
      <c r="F96" s="69">
        <f t="shared" si="32"/>
        <v>1</v>
      </c>
      <c r="G96" s="72">
        <v>9500000</v>
      </c>
      <c r="H96" s="11">
        <f t="shared" si="33"/>
        <v>1</v>
      </c>
      <c r="I96" s="10">
        <f t="shared" si="34"/>
        <v>0</v>
      </c>
      <c r="J96" s="11">
        <f t="shared" si="35"/>
        <v>0</v>
      </c>
    </row>
    <row r="97" spans="1:10">
      <c r="A97" s="17"/>
      <c r="B97" s="23" t="s">
        <v>101</v>
      </c>
      <c r="C97" s="101">
        <v>1</v>
      </c>
      <c r="D97" s="87" t="s">
        <v>19</v>
      </c>
      <c r="E97" s="52">
        <v>500000</v>
      </c>
      <c r="F97" s="69">
        <f t="shared" si="32"/>
        <v>1</v>
      </c>
      <c r="G97" s="72">
        <v>500000</v>
      </c>
      <c r="H97" s="11">
        <f t="shared" si="33"/>
        <v>1</v>
      </c>
      <c r="I97" s="10">
        <f t="shared" si="34"/>
        <v>0</v>
      </c>
      <c r="J97" s="11">
        <f t="shared" si="35"/>
        <v>0</v>
      </c>
    </row>
    <row r="98" spans="1:10">
      <c r="A98" s="17"/>
      <c r="B98" s="23" t="s">
        <v>166</v>
      </c>
      <c r="C98" s="101">
        <v>1</v>
      </c>
      <c r="D98" s="87" t="s">
        <v>19</v>
      </c>
      <c r="E98" s="52">
        <v>2000000</v>
      </c>
      <c r="F98" s="69">
        <f t="shared" si="32"/>
        <v>1</v>
      </c>
      <c r="G98" s="72">
        <v>2000000</v>
      </c>
      <c r="H98" s="11">
        <f t="shared" si="33"/>
        <v>1</v>
      </c>
      <c r="I98" s="10">
        <f t="shared" si="34"/>
        <v>0</v>
      </c>
      <c r="J98" s="11">
        <f t="shared" si="35"/>
        <v>0</v>
      </c>
    </row>
    <row r="99" spans="1:10">
      <c r="A99" s="17"/>
      <c r="B99" s="23" t="s">
        <v>167</v>
      </c>
      <c r="C99" s="101">
        <v>1</v>
      </c>
      <c r="D99" s="87" t="s">
        <v>19</v>
      </c>
      <c r="E99" s="52">
        <v>6000000</v>
      </c>
      <c r="F99" s="69">
        <f t="shared" si="32"/>
        <v>1</v>
      </c>
      <c r="G99" s="72">
        <v>6000000</v>
      </c>
      <c r="H99" s="11">
        <f t="shared" si="33"/>
        <v>1</v>
      </c>
      <c r="I99" s="10">
        <f t="shared" si="34"/>
        <v>0</v>
      </c>
      <c r="J99" s="11">
        <f t="shared" si="35"/>
        <v>0</v>
      </c>
    </row>
    <row r="100" spans="1:10" ht="16.5">
      <c r="A100" s="17"/>
      <c r="B100" s="81"/>
      <c r="C100" s="102"/>
      <c r="D100" s="97"/>
      <c r="E100" s="53"/>
      <c r="F100" s="73"/>
      <c r="G100" s="74"/>
      <c r="H100" s="38"/>
      <c r="I100" s="39"/>
      <c r="J100" s="40"/>
    </row>
    <row r="101" spans="1:10">
      <c r="A101" s="17"/>
      <c r="B101" s="121" t="s">
        <v>76</v>
      </c>
      <c r="C101" s="103"/>
      <c r="D101" s="98"/>
      <c r="E101" s="54"/>
      <c r="F101" s="75"/>
      <c r="G101" s="76"/>
      <c r="H101" s="19"/>
      <c r="I101" s="20"/>
      <c r="J101" s="19"/>
    </row>
    <row r="102" spans="1:10">
      <c r="A102" s="17"/>
      <c r="B102" s="16" t="s">
        <v>168</v>
      </c>
      <c r="C102" s="105">
        <v>2</v>
      </c>
      <c r="D102" s="90" t="s">
        <v>314</v>
      </c>
      <c r="E102" s="52">
        <v>40000000</v>
      </c>
      <c r="F102" s="69">
        <f t="shared" ref="F102:F106" si="36">+H102</f>
        <v>1</v>
      </c>
      <c r="G102" s="72">
        <v>40000000</v>
      </c>
      <c r="H102" s="11">
        <f>+G102/E102*100%</f>
        <v>1</v>
      </c>
      <c r="I102" s="10">
        <f>+E102-G102</f>
        <v>0</v>
      </c>
      <c r="J102" s="11">
        <f t="shared" ref="J102:J106" si="37">100%-H102</f>
        <v>0</v>
      </c>
    </row>
    <row r="103" spans="1:10">
      <c r="A103" s="17"/>
      <c r="B103" s="16" t="s">
        <v>169</v>
      </c>
      <c r="C103" s="105">
        <v>1</v>
      </c>
      <c r="D103" s="90" t="s">
        <v>19</v>
      </c>
      <c r="E103" s="52">
        <v>19500000</v>
      </c>
      <c r="F103" s="69">
        <f t="shared" si="36"/>
        <v>1</v>
      </c>
      <c r="G103" s="72">
        <v>19500000</v>
      </c>
      <c r="H103" s="11">
        <f t="shared" ref="H103:H106" si="38">+G103/E103*100%</f>
        <v>1</v>
      </c>
      <c r="I103" s="10">
        <f t="shared" ref="I103:I106" si="39">+E103-G103</f>
        <v>0</v>
      </c>
      <c r="J103" s="11">
        <f t="shared" si="37"/>
        <v>0</v>
      </c>
    </row>
    <row r="104" spans="1:10">
      <c r="A104" s="17"/>
      <c r="B104" s="16" t="s">
        <v>170</v>
      </c>
      <c r="C104" s="105">
        <v>50</v>
      </c>
      <c r="D104" s="90" t="s">
        <v>314</v>
      </c>
      <c r="E104" s="52">
        <v>5000000</v>
      </c>
      <c r="F104" s="69">
        <f t="shared" si="36"/>
        <v>1</v>
      </c>
      <c r="G104" s="72">
        <v>5000000</v>
      </c>
      <c r="H104" s="11">
        <f t="shared" si="38"/>
        <v>1</v>
      </c>
      <c r="I104" s="10">
        <f t="shared" si="39"/>
        <v>0</v>
      </c>
      <c r="J104" s="11">
        <f t="shared" si="37"/>
        <v>0</v>
      </c>
    </row>
    <row r="105" spans="1:10" ht="16.5">
      <c r="A105" s="17"/>
      <c r="B105" s="80" t="s">
        <v>171</v>
      </c>
      <c r="C105" s="105">
        <v>36</v>
      </c>
      <c r="D105" s="90" t="s">
        <v>314</v>
      </c>
      <c r="E105" s="52">
        <v>4860000</v>
      </c>
      <c r="F105" s="69">
        <f t="shared" si="36"/>
        <v>1</v>
      </c>
      <c r="G105" s="72">
        <v>4860000</v>
      </c>
      <c r="H105" s="11">
        <f t="shared" si="38"/>
        <v>1</v>
      </c>
      <c r="I105" s="10">
        <f t="shared" si="39"/>
        <v>0</v>
      </c>
      <c r="J105" s="11">
        <f t="shared" si="37"/>
        <v>0</v>
      </c>
    </row>
    <row r="106" spans="1:10" ht="16.5">
      <c r="A106" s="17"/>
      <c r="B106" s="80" t="s">
        <v>109</v>
      </c>
      <c r="C106" s="105">
        <v>1</v>
      </c>
      <c r="D106" s="90" t="s">
        <v>19</v>
      </c>
      <c r="E106" s="52">
        <v>640000</v>
      </c>
      <c r="F106" s="69">
        <f t="shared" si="36"/>
        <v>1</v>
      </c>
      <c r="G106" s="72">
        <v>640000</v>
      </c>
      <c r="H106" s="11">
        <f t="shared" si="38"/>
        <v>1</v>
      </c>
      <c r="I106" s="10">
        <f t="shared" si="39"/>
        <v>0</v>
      </c>
      <c r="J106" s="11">
        <f t="shared" si="37"/>
        <v>0</v>
      </c>
    </row>
    <row r="107" spans="1:10">
      <c r="A107" s="17"/>
      <c r="B107" s="21"/>
      <c r="C107" s="102"/>
      <c r="D107" s="97"/>
      <c r="E107" s="53"/>
      <c r="F107" s="73"/>
      <c r="G107" s="74"/>
      <c r="H107" s="38"/>
      <c r="I107" s="39"/>
      <c r="J107" s="40"/>
    </row>
    <row r="108" spans="1:10">
      <c r="A108" s="17"/>
      <c r="B108" s="121" t="s">
        <v>77</v>
      </c>
      <c r="C108" s="103"/>
      <c r="D108" s="98"/>
      <c r="E108" s="54"/>
      <c r="F108" s="75"/>
      <c r="G108" s="76"/>
      <c r="H108" s="19"/>
      <c r="I108" s="20"/>
      <c r="J108" s="19"/>
    </row>
    <row r="109" spans="1:10">
      <c r="A109" s="17"/>
      <c r="B109" s="16" t="s">
        <v>172</v>
      </c>
      <c r="C109" s="101">
        <v>1</v>
      </c>
      <c r="D109" s="87" t="s">
        <v>19</v>
      </c>
      <c r="E109" s="52">
        <v>8900000</v>
      </c>
      <c r="F109" s="69">
        <f t="shared" ref="F109:F118" si="40">+H109</f>
        <v>0</v>
      </c>
      <c r="G109" s="72"/>
      <c r="H109" s="11">
        <f>+G109/E109*100%</f>
        <v>0</v>
      </c>
      <c r="I109" s="10">
        <f>+E109-G109</f>
        <v>8900000</v>
      </c>
      <c r="J109" s="11">
        <f t="shared" ref="J109:J118" si="41">100%-H109</f>
        <v>1</v>
      </c>
    </row>
    <row r="110" spans="1:10">
      <c r="A110" s="17"/>
      <c r="B110" s="16" t="s">
        <v>103</v>
      </c>
      <c r="C110" s="101">
        <v>1</v>
      </c>
      <c r="D110" s="87" t="s">
        <v>19</v>
      </c>
      <c r="E110" s="52">
        <v>5000000</v>
      </c>
      <c r="F110" s="69">
        <f t="shared" si="40"/>
        <v>0</v>
      </c>
      <c r="G110" s="72"/>
      <c r="H110" s="11">
        <f>+G110/E110*100%</f>
        <v>0</v>
      </c>
      <c r="I110" s="10">
        <f>+E110-G110</f>
        <v>5000000</v>
      </c>
      <c r="J110" s="11">
        <f t="shared" si="41"/>
        <v>1</v>
      </c>
    </row>
    <row r="111" spans="1:10">
      <c r="A111" s="17"/>
      <c r="B111" s="16" t="s">
        <v>173</v>
      </c>
      <c r="C111" s="101">
        <v>16</v>
      </c>
      <c r="D111" s="87" t="s">
        <v>122</v>
      </c>
      <c r="E111" s="52">
        <v>13600000</v>
      </c>
      <c r="F111" s="69">
        <f t="shared" si="40"/>
        <v>0</v>
      </c>
      <c r="G111" s="72"/>
      <c r="H111" s="11">
        <f t="shared" ref="H111:H114" si="42">+G111/E111*100%</f>
        <v>0</v>
      </c>
      <c r="I111" s="10">
        <f t="shared" ref="I111:I114" si="43">+E111-G111</f>
        <v>13600000</v>
      </c>
      <c r="J111" s="11">
        <f t="shared" si="41"/>
        <v>1</v>
      </c>
    </row>
    <row r="112" spans="1:10">
      <c r="A112" s="17"/>
      <c r="B112" s="16" t="s">
        <v>174</v>
      </c>
      <c r="C112" s="101">
        <v>1</v>
      </c>
      <c r="D112" s="87" t="s">
        <v>19</v>
      </c>
      <c r="E112" s="52">
        <v>13000000</v>
      </c>
      <c r="F112" s="69">
        <f t="shared" si="40"/>
        <v>0</v>
      </c>
      <c r="G112" s="72"/>
      <c r="H112" s="11">
        <f t="shared" si="42"/>
        <v>0</v>
      </c>
      <c r="I112" s="10">
        <f t="shared" si="43"/>
        <v>13000000</v>
      </c>
      <c r="J112" s="11">
        <f t="shared" si="41"/>
        <v>1</v>
      </c>
    </row>
    <row r="113" spans="1:10">
      <c r="A113" s="17"/>
      <c r="B113" s="16" t="s">
        <v>102</v>
      </c>
      <c r="C113" s="101">
        <v>50</v>
      </c>
      <c r="D113" s="87" t="s">
        <v>314</v>
      </c>
      <c r="E113" s="52">
        <v>7500000</v>
      </c>
      <c r="F113" s="69">
        <f t="shared" si="40"/>
        <v>0</v>
      </c>
      <c r="G113" s="72"/>
      <c r="H113" s="11">
        <f t="shared" si="42"/>
        <v>0</v>
      </c>
      <c r="I113" s="10">
        <f t="shared" si="43"/>
        <v>7500000</v>
      </c>
      <c r="J113" s="11">
        <f t="shared" si="41"/>
        <v>1</v>
      </c>
    </row>
    <row r="114" spans="1:10">
      <c r="A114" s="17"/>
      <c r="B114" s="16" t="s">
        <v>175</v>
      </c>
      <c r="C114" s="101">
        <v>2</v>
      </c>
      <c r="D114" s="87" t="s">
        <v>25</v>
      </c>
      <c r="E114" s="52">
        <v>7000000</v>
      </c>
      <c r="F114" s="69">
        <f t="shared" si="40"/>
        <v>1</v>
      </c>
      <c r="G114" s="72">
        <v>7000000</v>
      </c>
      <c r="H114" s="11">
        <f t="shared" si="42"/>
        <v>1</v>
      </c>
      <c r="I114" s="10">
        <f t="shared" si="43"/>
        <v>0</v>
      </c>
      <c r="J114" s="11">
        <f t="shared" si="41"/>
        <v>0</v>
      </c>
    </row>
    <row r="115" spans="1:10">
      <c r="A115" s="17"/>
      <c r="B115" s="16" t="s">
        <v>176</v>
      </c>
      <c r="C115" s="101">
        <v>1</v>
      </c>
      <c r="D115" s="87" t="s">
        <v>25</v>
      </c>
      <c r="E115" s="52">
        <v>5000000</v>
      </c>
      <c r="F115" s="69">
        <f t="shared" si="40"/>
        <v>0</v>
      </c>
      <c r="G115" s="72"/>
      <c r="H115" s="11">
        <f>+G115/E115*100%</f>
        <v>0</v>
      </c>
      <c r="I115" s="10">
        <f>+E115-G115</f>
        <v>5000000</v>
      </c>
      <c r="J115" s="11">
        <f t="shared" si="41"/>
        <v>1</v>
      </c>
    </row>
    <row r="116" spans="1:10">
      <c r="A116" s="17"/>
      <c r="B116" s="79" t="s">
        <v>177</v>
      </c>
      <c r="C116" s="101">
        <v>1</v>
      </c>
      <c r="D116" s="87" t="s">
        <v>25</v>
      </c>
      <c r="E116" s="52">
        <v>3500000</v>
      </c>
      <c r="F116" s="69">
        <f t="shared" si="40"/>
        <v>0</v>
      </c>
      <c r="G116" s="77"/>
      <c r="H116" s="11">
        <f t="shared" ref="H116:H118" si="44">+G116/E116*100%</f>
        <v>0</v>
      </c>
      <c r="I116" s="18">
        <f t="shared" ref="I116:I118" si="45">E116-H116</f>
        <v>3500000</v>
      </c>
      <c r="J116" s="11">
        <f t="shared" si="41"/>
        <v>1</v>
      </c>
    </row>
    <row r="117" spans="1:10">
      <c r="A117" s="17"/>
      <c r="B117" s="79" t="s">
        <v>178</v>
      </c>
      <c r="C117" s="101">
        <v>10</v>
      </c>
      <c r="D117" s="87" t="s">
        <v>22</v>
      </c>
      <c r="E117" s="52">
        <v>1500000</v>
      </c>
      <c r="F117" s="69">
        <f t="shared" si="40"/>
        <v>0</v>
      </c>
      <c r="G117" s="77"/>
      <c r="H117" s="11">
        <f t="shared" si="44"/>
        <v>0</v>
      </c>
      <c r="I117" s="18">
        <f t="shared" si="45"/>
        <v>1500000</v>
      </c>
      <c r="J117" s="11">
        <f t="shared" si="41"/>
        <v>1</v>
      </c>
    </row>
    <row r="118" spans="1:10">
      <c r="A118" s="17"/>
      <c r="B118" s="79" t="s">
        <v>130</v>
      </c>
      <c r="C118" s="101">
        <v>50</v>
      </c>
      <c r="D118" s="87" t="s">
        <v>22</v>
      </c>
      <c r="E118" s="52">
        <v>5000000</v>
      </c>
      <c r="F118" s="69">
        <f t="shared" si="40"/>
        <v>0</v>
      </c>
      <c r="G118" s="77"/>
      <c r="H118" s="11">
        <f t="shared" si="44"/>
        <v>0</v>
      </c>
      <c r="I118" s="18">
        <f t="shared" si="45"/>
        <v>5000000</v>
      </c>
      <c r="J118" s="11">
        <f t="shared" si="41"/>
        <v>1</v>
      </c>
    </row>
    <row r="119" spans="1:10">
      <c r="A119" s="17"/>
      <c r="B119" s="21"/>
      <c r="C119" s="102"/>
      <c r="D119" s="97"/>
      <c r="E119" s="53"/>
      <c r="F119" s="73"/>
      <c r="G119" s="74"/>
      <c r="H119" s="38"/>
      <c r="I119" s="39"/>
      <c r="J119" s="40"/>
    </row>
    <row r="120" spans="1:10">
      <c r="A120" s="17"/>
      <c r="B120" s="121" t="s">
        <v>64</v>
      </c>
      <c r="C120" s="103"/>
      <c r="D120" s="98"/>
      <c r="E120" s="54"/>
      <c r="F120" s="75"/>
      <c r="G120" s="76"/>
      <c r="H120" s="19"/>
      <c r="I120" s="20"/>
      <c r="J120" s="19"/>
    </row>
    <row r="121" spans="1:10">
      <c r="A121" s="17"/>
      <c r="B121" s="16" t="s">
        <v>179</v>
      </c>
      <c r="C121" s="101">
        <v>1</v>
      </c>
      <c r="D121" s="87" t="s">
        <v>19</v>
      </c>
      <c r="E121" s="52">
        <v>12000000</v>
      </c>
      <c r="F121" s="69">
        <f t="shared" ref="F121:F126" si="46">+H121</f>
        <v>0</v>
      </c>
      <c r="G121" s="72"/>
      <c r="H121" s="11">
        <f>+G121/E121*100%</f>
        <v>0</v>
      </c>
      <c r="I121" s="10">
        <f>+E121-G121</f>
        <v>12000000</v>
      </c>
      <c r="J121" s="11">
        <f t="shared" ref="J121:J126" si="47">100%-H121</f>
        <v>1</v>
      </c>
    </row>
    <row r="122" spans="1:10">
      <c r="A122" s="17"/>
      <c r="B122" s="79" t="s">
        <v>180</v>
      </c>
      <c r="C122" s="101">
        <v>1</v>
      </c>
      <c r="D122" s="87" t="s">
        <v>19</v>
      </c>
      <c r="E122" s="52">
        <v>6500000</v>
      </c>
      <c r="F122" s="69">
        <f t="shared" si="46"/>
        <v>0</v>
      </c>
      <c r="G122" s="77"/>
      <c r="H122" s="11">
        <f t="shared" ref="H122:H126" si="48">+G122/E122*100%</f>
        <v>0</v>
      </c>
      <c r="I122" s="18">
        <f t="shared" ref="I122:I126" si="49">E122-H122</f>
        <v>6500000</v>
      </c>
      <c r="J122" s="11">
        <f t="shared" si="47"/>
        <v>1</v>
      </c>
    </row>
    <row r="123" spans="1:10">
      <c r="A123" s="17"/>
      <c r="B123" s="79" t="s">
        <v>29</v>
      </c>
      <c r="C123" s="101">
        <v>2</v>
      </c>
      <c r="D123" s="87" t="s">
        <v>19</v>
      </c>
      <c r="E123" s="52">
        <v>25000000</v>
      </c>
      <c r="F123" s="69">
        <f t="shared" si="46"/>
        <v>0</v>
      </c>
      <c r="G123" s="77"/>
      <c r="H123" s="11">
        <f t="shared" si="48"/>
        <v>0</v>
      </c>
      <c r="I123" s="18">
        <f t="shared" si="49"/>
        <v>25000000</v>
      </c>
      <c r="J123" s="11">
        <f t="shared" si="47"/>
        <v>1</v>
      </c>
    </row>
    <row r="124" spans="1:10">
      <c r="A124" s="17"/>
      <c r="B124" s="79" t="s">
        <v>106</v>
      </c>
      <c r="C124" s="101">
        <v>10</v>
      </c>
      <c r="D124" s="87" t="s">
        <v>25</v>
      </c>
      <c r="E124" s="52">
        <v>8500000</v>
      </c>
      <c r="F124" s="69">
        <f t="shared" si="46"/>
        <v>0</v>
      </c>
      <c r="G124" s="77"/>
      <c r="H124" s="11">
        <f t="shared" si="48"/>
        <v>0</v>
      </c>
      <c r="I124" s="18">
        <f t="shared" si="49"/>
        <v>8500000</v>
      </c>
      <c r="J124" s="11">
        <f t="shared" si="47"/>
        <v>1</v>
      </c>
    </row>
    <row r="125" spans="1:10">
      <c r="A125" s="17"/>
      <c r="B125" s="79" t="s">
        <v>181</v>
      </c>
      <c r="C125" s="101">
        <v>1</v>
      </c>
      <c r="D125" s="87" t="s">
        <v>19</v>
      </c>
      <c r="E125" s="52">
        <v>13000000</v>
      </c>
      <c r="F125" s="69">
        <f t="shared" si="46"/>
        <v>0</v>
      </c>
      <c r="G125" s="77"/>
      <c r="H125" s="11">
        <f t="shared" si="48"/>
        <v>0</v>
      </c>
      <c r="I125" s="18">
        <f t="shared" si="49"/>
        <v>13000000</v>
      </c>
      <c r="J125" s="11">
        <f t="shared" si="47"/>
        <v>1</v>
      </c>
    </row>
    <row r="126" spans="1:10">
      <c r="A126" s="17"/>
      <c r="B126" s="79" t="s">
        <v>130</v>
      </c>
      <c r="C126" s="101">
        <v>50</v>
      </c>
      <c r="D126" s="87" t="s">
        <v>314</v>
      </c>
      <c r="E126" s="52">
        <v>5000000</v>
      </c>
      <c r="F126" s="69">
        <f t="shared" si="46"/>
        <v>0</v>
      </c>
      <c r="G126" s="77"/>
      <c r="H126" s="11">
        <f t="shared" si="48"/>
        <v>0</v>
      </c>
      <c r="I126" s="18">
        <f t="shared" si="49"/>
        <v>5000000</v>
      </c>
      <c r="J126" s="11">
        <f t="shared" si="47"/>
        <v>1</v>
      </c>
    </row>
    <row r="127" spans="1:10">
      <c r="A127" s="17"/>
      <c r="B127" s="21"/>
      <c r="C127" s="102"/>
      <c r="D127" s="97"/>
      <c r="E127" s="53"/>
      <c r="F127" s="73"/>
      <c r="G127" s="74"/>
      <c r="H127" s="38"/>
      <c r="I127" s="39"/>
      <c r="J127" s="40"/>
    </row>
    <row r="128" spans="1:10">
      <c r="A128" s="17"/>
      <c r="B128" s="121" t="s">
        <v>78</v>
      </c>
      <c r="C128" s="103"/>
      <c r="D128" s="98"/>
      <c r="E128" s="54"/>
      <c r="F128" s="75"/>
      <c r="G128" s="76"/>
      <c r="H128" s="19"/>
      <c r="I128" s="20"/>
      <c r="J128" s="19"/>
    </row>
    <row r="129" spans="1:10">
      <c r="A129" s="17"/>
      <c r="B129" s="16" t="s">
        <v>182</v>
      </c>
      <c r="C129" s="101">
        <v>1</v>
      </c>
      <c r="D129" s="87" t="s">
        <v>19</v>
      </c>
      <c r="E129" s="52">
        <v>15000000</v>
      </c>
      <c r="F129" s="69">
        <f t="shared" ref="F129:F134" si="50">+H129</f>
        <v>1</v>
      </c>
      <c r="G129" s="72">
        <v>15000000</v>
      </c>
      <c r="H129" s="11">
        <f>+G129/E129*100%</f>
        <v>1</v>
      </c>
      <c r="I129" s="10">
        <f>+E129-G129</f>
        <v>0</v>
      </c>
      <c r="J129" s="11">
        <f t="shared" ref="J129:J134" si="51">100%-H129</f>
        <v>0</v>
      </c>
    </row>
    <row r="130" spans="1:10">
      <c r="A130" s="17"/>
      <c r="B130" s="16" t="s">
        <v>183</v>
      </c>
      <c r="C130" s="101">
        <v>30</v>
      </c>
      <c r="D130" s="87" t="s">
        <v>314</v>
      </c>
      <c r="E130" s="52">
        <v>33000000</v>
      </c>
      <c r="F130" s="69">
        <f t="shared" si="50"/>
        <v>1</v>
      </c>
      <c r="G130" s="72">
        <v>33000000</v>
      </c>
      <c r="H130" s="11">
        <f>+G130/E130*100%</f>
        <v>1</v>
      </c>
      <c r="I130" s="10">
        <f>+E130-G130</f>
        <v>0</v>
      </c>
      <c r="J130" s="11">
        <f t="shared" si="51"/>
        <v>0</v>
      </c>
    </row>
    <row r="131" spans="1:10">
      <c r="A131" s="17"/>
      <c r="B131" s="127" t="s">
        <v>342</v>
      </c>
      <c r="C131" s="101">
        <v>1</v>
      </c>
      <c r="D131" s="87" t="s">
        <v>19</v>
      </c>
      <c r="E131" s="52">
        <v>16000000</v>
      </c>
      <c r="F131" s="69">
        <f t="shared" si="50"/>
        <v>1</v>
      </c>
      <c r="G131" s="77">
        <v>16000000</v>
      </c>
      <c r="H131" s="11">
        <f t="shared" ref="H131:H134" si="52">+G131/E131*100%</f>
        <v>1</v>
      </c>
      <c r="I131" s="18">
        <f>SUM(E131-G131)</f>
        <v>0</v>
      </c>
      <c r="J131" s="11">
        <f t="shared" si="51"/>
        <v>0</v>
      </c>
    </row>
    <row r="132" spans="1:10">
      <c r="A132" s="17"/>
      <c r="B132" s="79" t="s">
        <v>26</v>
      </c>
      <c r="C132" s="101">
        <v>1</v>
      </c>
      <c r="D132" s="87" t="s">
        <v>25</v>
      </c>
      <c r="E132" s="52">
        <v>2600000</v>
      </c>
      <c r="F132" s="69">
        <f t="shared" si="50"/>
        <v>1</v>
      </c>
      <c r="G132" s="77">
        <v>2600000</v>
      </c>
      <c r="H132" s="11">
        <f t="shared" si="52"/>
        <v>1</v>
      </c>
      <c r="I132" s="18">
        <f>SUM(E132-G132)</f>
        <v>0</v>
      </c>
      <c r="J132" s="11">
        <f t="shared" si="51"/>
        <v>0</v>
      </c>
    </row>
    <row r="133" spans="1:10">
      <c r="A133" s="17"/>
      <c r="B133" s="79" t="s">
        <v>109</v>
      </c>
      <c r="C133" s="101">
        <v>1</v>
      </c>
      <c r="D133" s="87" t="s">
        <v>19</v>
      </c>
      <c r="E133" s="52">
        <v>400000</v>
      </c>
      <c r="F133" s="69">
        <f t="shared" si="50"/>
        <v>1</v>
      </c>
      <c r="G133" s="77">
        <v>400000</v>
      </c>
      <c r="H133" s="11">
        <f t="shared" si="52"/>
        <v>1</v>
      </c>
      <c r="I133" s="18">
        <f>SUM(E133-G133)</f>
        <v>0</v>
      </c>
      <c r="J133" s="11">
        <f t="shared" si="51"/>
        <v>0</v>
      </c>
    </row>
    <row r="134" spans="1:10">
      <c r="A134" s="17"/>
      <c r="B134" s="79" t="s">
        <v>108</v>
      </c>
      <c r="C134" s="101">
        <v>12</v>
      </c>
      <c r="D134" s="87" t="s">
        <v>314</v>
      </c>
      <c r="E134" s="52">
        <v>3000000</v>
      </c>
      <c r="F134" s="69">
        <f t="shared" si="50"/>
        <v>1</v>
      </c>
      <c r="G134" s="77">
        <v>3000000</v>
      </c>
      <c r="H134" s="11">
        <f t="shared" si="52"/>
        <v>1</v>
      </c>
      <c r="I134" s="18">
        <f>SUM(E134-G134)</f>
        <v>0</v>
      </c>
      <c r="J134" s="11">
        <f t="shared" si="51"/>
        <v>0</v>
      </c>
    </row>
    <row r="135" spans="1:10">
      <c r="A135" s="17"/>
      <c r="B135" s="82"/>
      <c r="C135" s="102"/>
      <c r="D135" s="97"/>
      <c r="E135" s="53"/>
      <c r="F135" s="73"/>
      <c r="G135" s="74"/>
      <c r="H135" s="38"/>
      <c r="I135" s="39"/>
      <c r="J135" s="40"/>
    </row>
    <row r="136" spans="1:10">
      <c r="A136" s="17"/>
      <c r="B136" s="121" t="s">
        <v>79</v>
      </c>
      <c r="C136" s="103"/>
      <c r="D136" s="98"/>
      <c r="E136" s="54"/>
      <c r="F136" s="75"/>
      <c r="G136" s="76"/>
      <c r="H136" s="19"/>
      <c r="I136" s="20"/>
      <c r="J136" s="19"/>
    </row>
    <row r="137" spans="1:10">
      <c r="A137" s="17"/>
      <c r="B137" s="16" t="s">
        <v>184</v>
      </c>
      <c r="C137" s="101">
        <v>1</v>
      </c>
      <c r="D137" s="87" t="s">
        <v>19</v>
      </c>
      <c r="E137" s="52">
        <v>12500000</v>
      </c>
      <c r="F137" s="69">
        <f t="shared" ref="F137:F143" si="53">+H137</f>
        <v>1</v>
      </c>
      <c r="G137" s="77">
        <v>12500000</v>
      </c>
      <c r="H137" s="11">
        <f>+G137/E137*100%</f>
        <v>1</v>
      </c>
      <c r="I137" s="10">
        <f t="shared" ref="I137:I143" si="54">+E137-G137</f>
        <v>0</v>
      </c>
      <c r="J137" s="11">
        <f t="shared" ref="J137:J143" si="55">100%-H137</f>
        <v>0</v>
      </c>
    </row>
    <row r="138" spans="1:10">
      <c r="A138" s="17"/>
      <c r="B138" s="16" t="s">
        <v>185</v>
      </c>
      <c r="C138" s="101">
        <v>1</v>
      </c>
      <c r="D138" s="87" t="s">
        <v>19</v>
      </c>
      <c r="E138" s="52">
        <v>12500000</v>
      </c>
      <c r="F138" s="69">
        <f t="shared" si="53"/>
        <v>1</v>
      </c>
      <c r="G138" s="77">
        <v>12500000</v>
      </c>
      <c r="H138" s="11">
        <f>+G138/E138*100%</f>
        <v>1</v>
      </c>
      <c r="I138" s="10">
        <f t="shared" si="54"/>
        <v>0</v>
      </c>
      <c r="J138" s="11">
        <f t="shared" si="55"/>
        <v>0</v>
      </c>
    </row>
    <row r="139" spans="1:10">
      <c r="A139" s="17"/>
      <c r="B139" s="16" t="s">
        <v>186</v>
      </c>
      <c r="C139" s="101">
        <v>1</v>
      </c>
      <c r="D139" s="87" t="s">
        <v>19</v>
      </c>
      <c r="E139" s="52">
        <v>17000000</v>
      </c>
      <c r="F139" s="69">
        <f t="shared" si="53"/>
        <v>1</v>
      </c>
      <c r="G139" s="72">
        <v>17000000</v>
      </c>
      <c r="H139" s="11">
        <f>+G139/E139*100%</f>
        <v>1</v>
      </c>
      <c r="I139" s="10">
        <f t="shared" si="54"/>
        <v>0</v>
      </c>
      <c r="J139" s="11">
        <f t="shared" si="55"/>
        <v>0</v>
      </c>
    </row>
    <row r="140" spans="1:10">
      <c r="A140" s="17"/>
      <c r="B140" s="79" t="s">
        <v>187</v>
      </c>
      <c r="C140" s="101">
        <v>1</v>
      </c>
      <c r="D140" s="87" t="s">
        <v>19</v>
      </c>
      <c r="E140" s="52">
        <v>16000000</v>
      </c>
      <c r="F140" s="69">
        <f t="shared" si="53"/>
        <v>1</v>
      </c>
      <c r="G140" s="77">
        <v>16000000</v>
      </c>
      <c r="H140" s="11">
        <f t="shared" ref="H140:H143" si="56">+G140/E140*100%</f>
        <v>1</v>
      </c>
      <c r="I140" s="10">
        <f t="shared" si="54"/>
        <v>0</v>
      </c>
      <c r="J140" s="11">
        <f t="shared" si="55"/>
        <v>0</v>
      </c>
    </row>
    <row r="141" spans="1:10">
      <c r="A141" s="17"/>
      <c r="B141" s="79" t="s">
        <v>188</v>
      </c>
      <c r="C141" s="101">
        <v>1</v>
      </c>
      <c r="D141" s="87" t="s">
        <v>19</v>
      </c>
      <c r="E141" s="52">
        <v>2000000</v>
      </c>
      <c r="F141" s="69">
        <f t="shared" si="53"/>
        <v>1</v>
      </c>
      <c r="G141" s="77">
        <v>2000000</v>
      </c>
      <c r="H141" s="11">
        <f t="shared" si="56"/>
        <v>1</v>
      </c>
      <c r="I141" s="10">
        <f t="shared" si="54"/>
        <v>0</v>
      </c>
      <c r="J141" s="11">
        <f t="shared" si="55"/>
        <v>0</v>
      </c>
    </row>
    <row r="142" spans="1:10">
      <c r="A142" s="17"/>
      <c r="B142" s="79" t="s">
        <v>189</v>
      </c>
      <c r="C142" s="101">
        <v>22</v>
      </c>
      <c r="D142" s="87" t="s">
        <v>314</v>
      </c>
      <c r="E142" s="52">
        <v>5500000</v>
      </c>
      <c r="F142" s="69">
        <f t="shared" si="53"/>
        <v>1</v>
      </c>
      <c r="G142" s="77">
        <v>5500000</v>
      </c>
      <c r="H142" s="11">
        <f t="shared" si="56"/>
        <v>1</v>
      </c>
      <c r="I142" s="10">
        <f t="shared" si="54"/>
        <v>0</v>
      </c>
      <c r="J142" s="11">
        <f t="shared" si="55"/>
        <v>0</v>
      </c>
    </row>
    <row r="143" spans="1:10">
      <c r="A143" s="17"/>
      <c r="B143" s="79" t="s">
        <v>190</v>
      </c>
      <c r="C143" s="101">
        <v>18</v>
      </c>
      <c r="D143" s="87" t="s">
        <v>314</v>
      </c>
      <c r="E143" s="52">
        <v>4500000</v>
      </c>
      <c r="F143" s="69">
        <f t="shared" si="53"/>
        <v>1</v>
      </c>
      <c r="G143" s="77">
        <v>4500000</v>
      </c>
      <c r="H143" s="11">
        <f t="shared" si="56"/>
        <v>1</v>
      </c>
      <c r="I143" s="10">
        <f t="shared" si="54"/>
        <v>0</v>
      </c>
      <c r="J143" s="11">
        <f t="shared" si="55"/>
        <v>0</v>
      </c>
    </row>
    <row r="144" spans="1:10">
      <c r="A144" s="17"/>
      <c r="B144" s="21"/>
      <c r="C144" s="102"/>
      <c r="D144" s="97"/>
      <c r="E144" s="53"/>
      <c r="F144" s="73"/>
      <c r="G144" s="74"/>
      <c r="H144" s="38"/>
      <c r="I144" s="39"/>
      <c r="J144" s="40"/>
    </row>
    <row r="145" spans="1:10">
      <c r="A145" s="17"/>
      <c r="B145" s="121" t="s">
        <v>80</v>
      </c>
      <c r="C145" s="103"/>
      <c r="D145" s="98"/>
      <c r="E145" s="54"/>
      <c r="F145" s="75"/>
      <c r="G145" s="76"/>
      <c r="H145" s="19"/>
      <c r="I145" s="20"/>
      <c r="J145" s="19"/>
    </row>
    <row r="146" spans="1:10">
      <c r="A146" s="17"/>
      <c r="B146" s="16" t="s">
        <v>191</v>
      </c>
      <c r="C146" s="101">
        <v>1</v>
      </c>
      <c r="D146" s="87" t="s">
        <v>19</v>
      </c>
      <c r="E146" s="52">
        <v>5000000</v>
      </c>
      <c r="F146" s="69">
        <f t="shared" ref="F146:F161" si="57">+H146</f>
        <v>0</v>
      </c>
      <c r="G146" s="72"/>
      <c r="H146" s="11">
        <f>+G146/E146*100%</f>
        <v>0</v>
      </c>
      <c r="I146" s="10">
        <f>+E146-G146</f>
        <v>5000000</v>
      </c>
      <c r="J146" s="11">
        <f t="shared" ref="J146:J161" si="58">100%-H146</f>
        <v>1</v>
      </c>
    </row>
    <row r="147" spans="1:10">
      <c r="A147" s="17"/>
      <c r="B147" s="16" t="s">
        <v>192</v>
      </c>
      <c r="C147" s="101">
        <v>1</v>
      </c>
      <c r="D147" s="87" t="s">
        <v>19</v>
      </c>
      <c r="E147" s="52">
        <v>5000000</v>
      </c>
      <c r="F147" s="69">
        <f t="shared" si="57"/>
        <v>0</v>
      </c>
      <c r="G147" s="72"/>
      <c r="H147" s="11">
        <f t="shared" ref="H147:H161" si="59">+G147/E147*100%</f>
        <v>0</v>
      </c>
      <c r="I147" s="10">
        <f t="shared" ref="I147:I161" si="60">+E147-G147</f>
        <v>5000000</v>
      </c>
      <c r="J147" s="11">
        <f t="shared" si="58"/>
        <v>1</v>
      </c>
    </row>
    <row r="148" spans="1:10">
      <c r="A148" s="17"/>
      <c r="B148" s="16" t="s">
        <v>29</v>
      </c>
      <c r="C148" s="101">
        <v>1</v>
      </c>
      <c r="D148" s="87" t="s">
        <v>19</v>
      </c>
      <c r="E148" s="52">
        <v>20000000</v>
      </c>
      <c r="F148" s="69">
        <f t="shared" si="57"/>
        <v>0</v>
      </c>
      <c r="G148" s="72"/>
      <c r="H148" s="11">
        <f t="shared" si="59"/>
        <v>0</v>
      </c>
      <c r="I148" s="10">
        <f t="shared" si="60"/>
        <v>20000000</v>
      </c>
      <c r="J148" s="11">
        <f t="shared" si="58"/>
        <v>1</v>
      </c>
    </row>
    <row r="149" spans="1:10">
      <c r="A149" s="17"/>
      <c r="B149" s="16" t="s">
        <v>193</v>
      </c>
      <c r="C149" s="101">
        <v>7</v>
      </c>
      <c r="D149" s="87" t="s">
        <v>314</v>
      </c>
      <c r="E149" s="52">
        <v>5250000</v>
      </c>
      <c r="F149" s="69">
        <f t="shared" si="57"/>
        <v>0</v>
      </c>
      <c r="G149" s="72"/>
      <c r="H149" s="11">
        <f t="shared" si="59"/>
        <v>0</v>
      </c>
      <c r="I149" s="10">
        <f t="shared" si="60"/>
        <v>5250000</v>
      </c>
      <c r="J149" s="11">
        <f t="shared" si="58"/>
        <v>1</v>
      </c>
    </row>
    <row r="150" spans="1:10">
      <c r="A150" s="17"/>
      <c r="B150" s="16" t="s">
        <v>99</v>
      </c>
      <c r="C150" s="101">
        <v>2</v>
      </c>
      <c r="D150" s="87" t="s">
        <v>314</v>
      </c>
      <c r="E150" s="52">
        <v>1000000</v>
      </c>
      <c r="F150" s="69">
        <f t="shared" si="57"/>
        <v>0</v>
      </c>
      <c r="G150" s="72"/>
      <c r="H150" s="11">
        <f t="shared" si="59"/>
        <v>0</v>
      </c>
      <c r="I150" s="10">
        <f t="shared" si="60"/>
        <v>1000000</v>
      </c>
      <c r="J150" s="11">
        <f t="shared" si="58"/>
        <v>1</v>
      </c>
    </row>
    <row r="151" spans="1:10">
      <c r="A151" s="17"/>
      <c r="B151" s="16" t="s">
        <v>100</v>
      </c>
      <c r="C151" s="101">
        <v>4</v>
      </c>
      <c r="D151" s="87" t="s">
        <v>314</v>
      </c>
      <c r="E151" s="52">
        <v>800000</v>
      </c>
      <c r="F151" s="69">
        <f t="shared" si="57"/>
        <v>0</v>
      </c>
      <c r="G151" s="72"/>
      <c r="H151" s="11">
        <f t="shared" si="59"/>
        <v>0</v>
      </c>
      <c r="I151" s="10">
        <f t="shared" si="60"/>
        <v>800000</v>
      </c>
      <c r="J151" s="11">
        <f t="shared" si="58"/>
        <v>1</v>
      </c>
    </row>
    <row r="152" spans="1:10">
      <c r="A152" s="17"/>
      <c r="B152" s="16" t="s">
        <v>194</v>
      </c>
      <c r="C152" s="101">
        <v>1</v>
      </c>
      <c r="D152" s="87" t="s">
        <v>25</v>
      </c>
      <c r="E152" s="52">
        <v>2700000</v>
      </c>
      <c r="F152" s="69">
        <f t="shared" si="57"/>
        <v>0</v>
      </c>
      <c r="G152" s="72"/>
      <c r="H152" s="11">
        <f t="shared" si="59"/>
        <v>0</v>
      </c>
      <c r="I152" s="10">
        <f t="shared" si="60"/>
        <v>2700000</v>
      </c>
      <c r="J152" s="11">
        <f t="shared" si="58"/>
        <v>1</v>
      </c>
    </row>
    <row r="153" spans="1:10">
      <c r="A153" s="17"/>
      <c r="B153" s="16" t="s">
        <v>195</v>
      </c>
      <c r="C153" s="101">
        <v>2</v>
      </c>
      <c r="D153" s="87" t="s">
        <v>314</v>
      </c>
      <c r="E153" s="52">
        <v>1000000</v>
      </c>
      <c r="F153" s="69">
        <f t="shared" si="57"/>
        <v>0</v>
      </c>
      <c r="G153" s="72"/>
      <c r="H153" s="11">
        <f t="shared" si="59"/>
        <v>0</v>
      </c>
      <c r="I153" s="10">
        <f t="shared" si="60"/>
        <v>1000000</v>
      </c>
      <c r="J153" s="11">
        <f t="shared" si="58"/>
        <v>1</v>
      </c>
    </row>
    <row r="154" spans="1:10">
      <c r="A154" s="17"/>
      <c r="B154" s="16" t="s">
        <v>196</v>
      </c>
      <c r="C154" s="101">
        <v>1</v>
      </c>
      <c r="D154" s="87" t="s">
        <v>25</v>
      </c>
      <c r="E154" s="52">
        <v>5000000</v>
      </c>
      <c r="F154" s="69">
        <f t="shared" si="57"/>
        <v>0</v>
      </c>
      <c r="G154" s="72"/>
      <c r="H154" s="11">
        <f t="shared" si="59"/>
        <v>0</v>
      </c>
      <c r="I154" s="10">
        <f t="shared" si="60"/>
        <v>5000000</v>
      </c>
      <c r="J154" s="11">
        <f t="shared" si="58"/>
        <v>1</v>
      </c>
    </row>
    <row r="155" spans="1:10">
      <c r="A155" s="17"/>
      <c r="B155" s="16" t="s">
        <v>144</v>
      </c>
      <c r="C155" s="101">
        <v>3</v>
      </c>
      <c r="D155" s="87" t="s">
        <v>314</v>
      </c>
      <c r="E155" s="52">
        <v>750000</v>
      </c>
      <c r="F155" s="69">
        <f t="shared" si="57"/>
        <v>0</v>
      </c>
      <c r="G155" s="72"/>
      <c r="H155" s="11">
        <f t="shared" si="59"/>
        <v>0</v>
      </c>
      <c r="I155" s="10">
        <f t="shared" si="60"/>
        <v>750000</v>
      </c>
      <c r="J155" s="11">
        <f t="shared" si="58"/>
        <v>1</v>
      </c>
    </row>
    <row r="156" spans="1:10">
      <c r="A156" s="17"/>
      <c r="B156" s="16" t="s">
        <v>24</v>
      </c>
      <c r="C156" s="101">
        <v>58</v>
      </c>
      <c r="D156" s="87" t="s">
        <v>314</v>
      </c>
      <c r="E156" s="52">
        <v>8700000</v>
      </c>
      <c r="F156" s="69">
        <f t="shared" si="57"/>
        <v>0</v>
      </c>
      <c r="G156" s="72"/>
      <c r="H156" s="11">
        <f t="shared" si="59"/>
        <v>0</v>
      </c>
      <c r="I156" s="10">
        <f t="shared" si="60"/>
        <v>8700000</v>
      </c>
      <c r="J156" s="11">
        <f t="shared" si="58"/>
        <v>1</v>
      </c>
    </row>
    <row r="157" spans="1:10">
      <c r="A157" s="17"/>
      <c r="B157" s="16" t="s">
        <v>197</v>
      </c>
      <c r="C157" s="101">
        <v>2</v>
      </c>
      <c r="D157" s="87" t="s">
        <v>314</v>
      </c>
      <c r="E157" s="52">
        <v>1200000</v>
      </c>
      <c r="F157" s="69">
        <f t="shared" si="57"/>
        <v>0</v>
      </c>
      <c r="G157" s="72"/>
      <c r="H157" s="11">
        <f t="shared" si="59"/>
        <v>0</v>
      </c>
      <c r="I157" s="10">
        <f t="shared" si="60"/>
        <v>1200000</v>
      </c>
      <c r="J157" s="11">
        <f t="shared" si="58"/>
        <v>1</v>
      </c>
    </row>
    <row r="158" spans="1:10">
      <c r="A158" s="17"/>
      <c r="B158" s="16" t="s">
        <v>37</v>
      </c>
      <c r="C158" s="101">
        <v>1</v>
      </c>
      <c r="D158" s="87" t="s">
        <v>19</v>
      </c>
      <c r="E158" s="52">
        <v>2500000</v>
      </c>
      <c r="F158" s="69">
        <f t="shared" si="57"/>
        <v>0</v>
      </c>
      <c r="G158" s="72"/>
      <c r="H158" s="11">
        <f t="shared" si="59"/>
        <v>0</v>
      </c>
      <c r="I158" s="10">
        <f t="shared" si="60"/>
        <v>2500000</v>
      </c>
      <c r="J158" s="11">
        <f t="shared" si="58"/>
        <v>1</v>
      </c>
    </row>
    <row r="159" spans="1:10">
      <c r="A159" s="17"/>
      <c r="B159" s="16" t="s">
        <v>38</v>
      </c>
      <c r="C159" s="101">
        <v>1</v>
      </c>
      <c r="D159" s="87" t="s">
        <v>19</v>
      </c>
      <c r="E159" s="52">
        <v>1500000</v>
      </c>
      <c r="F159" s="69">
        <f t="shared" si="57"/>
        <v>0</v>
      </c>
      <c r="G159" s="72"/>
      <c r="H159" s="11">
        <f t="shared" si="59"/>
        <v>0</v>
      </c>
      <c r="I159" s="10">
        <f t="shared" si="60"/>
        <v>1500000</v>
      </c>
      <c r="J159" s="11">
        <f t="shared" si="58"/>
        <v>1</v>
      </c>
    </row>
    <row r="160" spans="1:10">
      <c r="A160" s="17"/>
      <c r="B160" s="16" t="s">
        <v>105</v>
      </c>
      <c r="C160" s="101">
        <v>1</v>
      </c>
      <c r="D160" s="87" t="s">
        <v>19</v>
      </c>
      <c r="E160" s="52">
        <v>4600000</v>
      </c>
      <c r="F160" s="69">
        <f t="shared" si="57"/>
        <v>0</v>
      </c>
      <c r="G160" s="72"/>
      <c r="H160" s="11">
        <f t="shared" si="59"/>
        <v>0</v>
      </c>
      <c r="I160" s="10">
        <f t="shared" si="60"/>
        <v>4600000</v>
      </c>
      <c r="J160" s="11">
        <f t="shared" si="58"/>
        <v>1</v>
      </c>
    </row>
    <row r="161" spans="1:10">
      <c r="A161" s="17"/>
      <c r="B161" s="16" t="s">
        <v>198</v>
      </c>
      <c r="C161" s="101">
        <v>50</v>
      </c>
      <c r="D161" s="87" t="s">
        <v>314</v>
      </c>
      <c r="E161" s="52">
        <v>5000000</v>
      </c>
      <c r="F161" s="69">
        <f t="shared" si="57"/>
        <v>0</v>
      </c>
      <c r="G161" s="72"/>
      <c r="H161" s="11">
        <f t="shared" si="59"/>
        <v>0</v>
      </c>
      <c r="I161" s="10">
        <f t="shared" si="60"/>
        <v>5000000</v>
      </c>
      <c r="J161" s="11">
        <f t="shared" si="58"/>
        <v>1</v>
      </c>
    </row>
    <row r="162" spans="1:10">
      <c r="A162" s="17"/>
      <c r="B162" s="21"/>
      <c r="C162" s="102"/>
      <c r="D162" s="97"/>
      <c r="E162" s="53"/>
      <c r="F162" s="73"/>
      <c r="G162" s="74"/>
      <c r="H162" s="38"/>
      <c r="I162" s="39"/>
      <c r="J162" s="40"/>
    </row>
    <row r="163" spans="1:10">
      <c r="A163" s="17"/>
      <c r="B163" s="121" t="s">
        <v>81</v>
      </c>
      <c r="C163" s="103"/>
      <c r="D163" s="98"/>
      <c r="E163" s="54"/>
      <c r="F163" s="75"/>
      <c r="G163" s="76"/>
      <c r="H163" s="19"/>
      <c r="I163" s="20"/>
      <c r="J163" s="19"/>
    </row>
    <row r="164" spans="1:10">
      <c r="A164" s="17"/>
      <c r="B164" s="16" t="s">
        <v>199</v>
      </c>
      <c r="C164" s="101">
        <v>60</v>
      </c>
      <c r="D164" s="87" t="s">
        <v>19</v>
      </c>
      <c r="E164" s="52">
        <v>60000000</v>
      </c>
      <c r="F164" s="69">
        <f t="shared" ref="F164:F168" si="61">+H164</f>
        <v>0</v>
      </c>
      <c r="G164" s="72"/>
      <c r="H164" s="11">
        <f>+G164/E164*100%</f>
        <v>0</v>
      </c>
      <c r="I164" s="10">
        <f>+E164-G164</f>
        <v>60000000</v>
      </c>
      <c r="J164" s="11">
        <f t="shared" ref="J164:J168" si="62">100%-H164</f>
        <v>1</v>
      </c>
    </row>
    <row r="165" spans="1:10">
      <c r="A165" s="17"/>
      <c r="B165" s="16" t="s">
        <v>200</v>
      </c>
      <c r="C165" s="101">
        <v>1</v>
      </c>
      <c r="D165" s="87" t="s">
        <v>19</v>
      </c>
      <c r="E165" s="52">
        <v>2000000</v>
      </c>
      <c r="F165" s="69">
        <f t="shared" si="61"/>
        <v>0</v>
      </c>
      <c r="G165" s="72"/>
      <c r="H165" s="11">
        <f>+G165/E165*100%</f>
        <v>0</v>
      </c>
      <c r="I165" s="10">
        <f>+E165-G165</f>
        <v>2000000</v>
      </c>
      <c r="J165" s="11">
        <f t="shared" si="62"/>
        <v>1</v>
      </c>
    </row>
    <row r="166" spans="1:10">
      <c r="A166" s="17"/>
      <c r="B166" s="16" t="s">
        <v>201</v>
      </c>
      <c r="C166" s="101">
        <v>25</v>
      </c>
      <c r="D166" s="87" t="s">
        <v>314</v>
      </c>
      <c r="E166" s="52">
        <v>3000000</v>
      </c>
      <c r="F166" s="69">
        <f t="shared" si="61"/>
        <v>0</v>
      </c>
      <c r="G166" s="72"/>
      <c r="H166" s="11">
        <f>+G166/E166*100%</f>
        <v>0</v>
      </c>
      <c r="I166" s="10">
        <f>+E166-G166</f>
        <v>3000000</v>
      </c>
      <c r="J166" s="11">
        <f t="shared" si="62"/>
        <v>1</v>
      </c>
    </row>
    <row r="167" spans="1:10">
      <c r="A167" s="17"/>
      <c r="B167" s="16" t="s">
        <v>202</v>
      </c>
      <c r="C167" s="101">
        <v>1</v>
      </c>
      <c r="D167" s="87" t="s">
        <v>25</v>
      </c>
      <c r="E167" s="52">
        <v>2500000</v>
      </c>
      <c r="F167" s="69">
        <f t="shared" si="61"/>
        <v>1</v>
      </c>
      <c r="G167" s="72">
        <v>2500000</v>
      </c>
      <c r="H167" s="11">
        <f>+G167/E167*100%</f>
        <v>1</v>
      </c>
      <c r="I167" s="10">
        <f>+E167-G167</f>
        <v>0</v>
      </c>
      <c r="J167" s="11">
        <f t="shared" si="62"/>
        <v>0</v>
      </c>
    </row>
    <row r="168" spans="1:10">
      <c r="A168" s="17"/>
      <c r="B168" s="79" t="s">
        <v>37</v>
      </c>
      <c r="C168" s="101">
        <v>1</v>
      </c>
      <c r="D168" s="87" t="s">
        <v>19</v>
      </c>
      <c r="E168" s="52">
        <v>2500000</v>
      </c>
      <c r="F168" s="69">
        <f t="shared" si="61"/>
        <v>0</v>
      </c>
      <c r="G168" s="77"/>
      <c r="H168" s="11">
        <f t="shared" ref="H168" si="63">+G168/E168*100%</f>
        <v>0</v>
      </c>
      <c r="I168" s="18">
        <f t="shared" ref="I168" si="64">E168-H168</f>
        <v>2500000</v>
      </c>
      <c r="J168" s="11">
        <f t="shared" si="62"/>
        <v>1</v>
      </c>
    </row>
    <row r="169" spans="1:10">
      <c r="A169" s="17"/>
      <c r="B169" s="21"/>
      <c r="C169" s="102"/>
      <c r="D169" s="97"/>
      <c r="E169" s="53"/>
      <c r="F169" s="73"/>
      <c r="G169" s="74"/>
      <c r="H169" s="38"/>
      <c r="I169" s="39"/>
      <c r="J169" s="40"/>
    </row>
    <row r="170" spans="1:10">
      <c r="A170" s="17"/>
      <c r="B170" s="121" t="s">
        <v>65</v>
      </c>
      <c r="C170" s="103"/>
      <c r="D170" s="98"/>
      <c r="E170" s="54"/>
      <c r="F170" s="75"/>
      <c r="G170" s="76"/>
      <c r="H170" s="19"/>
      <c r="I170" s="20"/>
      <c r="J170" s="19"/>
    </row>
    <row r="171" spans="1:10">
      <c r="A171" s="17"/>
      <c r="B171" s="16" t="s">
        <v>203</v>
      </c>
      <c r="C171" s="101">
        <v>1</v>
      </c>
      <c r="D171" s="87" t="s">
        <v>19</v>
      </c>
      <c r="E171" s="52">
        <v>11500000</v>
      </c>
      <c r="F171" s="69">
        <f t="shared" ref="F171:F178" si="65">+H171</f>
        <v>0</v>
      </c>
      <c r="G171" s="72"/>
      <c r="H171" s="11">
        <f>+G171/E171*100%</f>
        <v>0</v>
      </c>
      <c r="I171" s="10">
        <f>+E171-G171</f>
        <v>11500000</v>
      </c>
      <c r="J171" s="11">
        <f t="shared" ref="J171:J178" si="66">100%-H171</f>
        <v>1</v>
      </c>
    </row>
    <row r="172" spans="1:10">
      <c r="A172" s="17"/>
      <c r="B172" s="127" t="s">
        <v>340</v>
      </c>
      <c r="C172" s="101">
        <v>1</v>
      </c>
      <c r="D172" s="87" t="s">
        <v>19</v>
      </c>
      <c r="E172" s="52">
        <v>10000000</v>
      </c>
      <c r="F172" s="69">
        <f t="shared" si="65"/>
        <v>0</v>
      </c>
      <c r="G172" s="72"/>
      <c r="H172" s="11">
        <f t="shared" ref="H172:H178" si="67">+G172/E172*100%</f>
        <v>0</v>
      </c>
      <c r="I172" s="10">
        <f t="shared" ref="I172:I176" si="68">+E172-G172</f>
        <v>10000000</v>
      </c>
      <c r="J172" s="11">
        <f t="shared" si="66"/>
        <v>1</v>
      </c>
    </row>
    <row r="173" spans="1:10">
      <c r="A173" s="17"/>
      <c r="B173" s="16" t="s">
        <v>204</v>
      </c>
      <c r="C173" s="101">
        <v>40</v>
      </c>
      <c r="D173" s="87" t="s">
        <v>122</v>
      </c>
      <c r="E173" s="52">
        <v>34000000</v>
      </c>
      <c r="F173" s="69">
        <f t="shared" si="65"/>
        <v>0</v>
      </c>
      <c r="G173" s="72"/>
      <c r="H173" s="11">
        <f t="shared" si="67"/>
        <v>0</v>
      </c>
      <c r="I173" s="10">
        <f t="shared" si="68"/>
        <v>34000000</v>
      </c>
      <c r="J173" s="11">
        <f t="shared" si="66"/>
        <v>1</v>
      </c>
    </row>
    <row r="174" spans="1:10">
      <c r="A174" s="17"/>
      <c r="B174" s="16" t="s">
        <v>205</v>
      </c>
      <c r="C174" s="101">
        <v>1</v>
      </c>
      <c r="D174" s="87" t="s">
        <v>19</v>
      </c>
      <c r="E174" s="52">
        <v>6000000</v>
      </c>
      <c r="F174" s="69">
        <f t="shared" si="65"/>
        <v>0</v>
      </c>
      <c r="G174" s="72"/>
      <c r="H174" s="11">
        <f t="shared" si="67"/>
        <v>0</v>
      </c>
      <c r="I174" s="10">
        <f t="shared" si="68"/>
        <v>6000000</v>
      </c>
      <c r="J174" s="11">
        <f t="shared" si="66"/>
        <v>1</v>
      </c>
    </row>
    <row r="175" spans="1:10">
      <c r="A175" s="17"/>
      <c r="B175" s="16" t="s">
        <v>206</v>
      </c>
      <c r="C175" s="101">
        <v>1</v>
      </c>
      <c r="D175" s="87" t="s">
        <v>19</v>
      </c>
      <c r="E175" s="52">
        <v>4000000</v>
      </c>
      <c r="F175" s="69">
        <f t="shared" si="65"/>
        <v>0</v>
      </c>
      <c r="G175" s="72"/>
      <c r="H175" s="11">
        <f t="shared" si="67"/>
        <v>0</v>
      </c>
      <c r="I175" s="10">
        <f t="shared" si="68"/>
        <v>4000000</v>
      </c>
      <c r="J175" s="11">
        <f t="shared" si="66"/>
        <v>1</v>
      </c>
    </row>
    <row r="176" spans="1:10">
      <c r="A176" s="17"/>
      <c r="B176" s="16" t="s">
        <v>37</v>
      </c>
      <c r="C176" s="101">
        <v>1</v>
      </c>
      <c r="D176" s="87" t="s">
        <v>19</v>
      </c>
      <c r="E176" s="52">
        <v>2500000</v>
      </c>
      <c r="F176" s="69">
        <f t="shared" si="65"/>
        <v>0</v>
      </c>
      <c r="G176" s="72"/>
      <c r="H176" s="11">
        <f t="shared" si="67"/>
        <v>0</v>
      </c>
      <c r="I176" s="10">
        <f t="shared" si="68"/>
        <v>2500000</v>
      </c>
      <c r="J176" s="11">
        <f t="shared" si="66"/>
        <v>1</v>
      </c>
    </row>
    <row r="177" spans="1:10">
      <c r="A177" s="17"/>
      <c r="B177" s="79" t="s">
        <v>38</v>
      </c>
      <c r="C177" s="101">
        <v>1</v>
      </c>
      <c r="D177" s="87" t="s">
        <v>19</v>
      </c>
      <c r="E177" s="52">
        <v>1500000</v>
      </c>
      <c r="F177" s="69">
        <f t="shared" si="65"/>
        <v>0</v>
      </c>
      <c r="G177" s="77"/>
      <c r="H177" s="11">
        <f t="shared" si="67"/>
        <v>0</v>
      </c>
      <c r="I177" s="18">
        <f t="shared" ref="I177:I178" si="69">E177-H177</f>
        <v>1500000</v>
      </c>
      <c r="J177" s="11">
        <f t="shared" si="66"/>
        <v>1</v>
      </c>
    </row>
    <row r="178" spans="1:10">
      <c r="A178" s="17"/>
      <c r="B178" s="79" t="s">
        <v>109</v>
      </c>
      <c r="C178" s="101">
        <v>1</v>
      </c>
      <c r="D178" s="87" t="s">
        <v>19</v>
      </c>
      <c r="E178" s="52">
        <v>500000</v>
      </c>
      <c r="F178" s="69">
        <f t="shared" si="65"/>
        <v>0</v>
      </c>
      <c r="G178" s="77"/>
      <c r="H178" s="11">
        <f t="shared" si="67"/>
        <v>0</v>
      </c>
      <c r="I178" s="18">
        <f t="shared" si="69"/>
        <v>500000</v>
      </c>
      <c r="J178" s="11">
        <f t="shared" si="66"/>
        <v>1</v>
      </c>
    </row>
    <row r="179" spans="1:10">
      <c r="A179" s="17"/>
      <c r="B179" s="21"/>
      <c r="C179" s="102"/>
      <c r="D179" s="97"/>
      <c r="E179" s="53"/>
      <c r="F179" s="73"/>
      <c r="G179" s="74"/>
      <c r="H179" s="38"/>
      <c r="I179" s="39"/>
      <c r="J179" s="40"/>
    </row>
    <row r="180" spans="1:10">
      <c r="A180" s="17"/>
      <c r="B180" s="121" t="s">
        <v>82</v>
      </c>
      <c r="C180" s="103"/>
      <c r="D180" s="98"/>
      <c r="E180" s="54"/>
      <c r="F180" s="75"/>
      <c r="G180" s="76"/>
      <c r="H180" s="19"/>
      <c r="I180" s="20"/>
      <c r="J180" s="19"/>
    </row>
    <row r="181" spans="1:10">
      <c r="A181" s="17"/>
      <c r="B181" s="16" t="s">
        <v>207</v>
      </c>
      <c r="C181" s="101">
        <v>1</v>
      </c>
      <c r="D181" s="87" t="s">
        <v>19</v>
      </c>
      <c r="E181" s="52">
        <v>17000000</v>
      </c>
      <c r="F181" s="69">
        <f t="shared" ref="F181:F188" si="70">+H181</f>
        <v>1</v>
      </c>
      <c r="G181" s="72">
        <v>17000000</v>
      </c>
      <c r="H181" s="11">
        <f>+G181/E181*100%</f>
        <v>1</v>
      </c>
      <c r="I181" s="10">
        <f t="shared" ref="I181:I188" si="71">+E181-G181</f>
        <v>0</v>
      </c>
      <c r="J181" s="11">
        <f t="shared" ref="J181:J188" si="72">100%-H181</f>
        <v>0</v>
      </c>
    </row>
    <row r="182" spans="1:10">
      <c r="A182" s="17"/>
      <c r="B182" s="16" t="s">
        <v>208</v>
      </c>
      <c r="C182" s="101">
        <v>1</v>
      </c>
      <c r="D182" s="87" t="s">
        <v>19</v>
      </c>
      <c r="E182" s="52">
        <v>20000000</v>
      </c>
      <c r="F182" s="69">
        <f t="shared" si="70"/>
        <v>1</v>
      </c>
      <c r="G182" s="72">
        <v>20000000</v>
      </c>
      <c r="H182" s="11">
        <f>+G182/E182*100%</f>
        <v>1</v>
      </c>
      <c r="I182" s="10">
        <f t="shared" si="71"/>
        <v>0</v>
      </c>
      <c r="J182" s="11">
        <f t="shared" si="72"/>
        <v>0</v>
      </c>
    </row>
    <row r="183" spans="1:10">
      <c r="A183" s="17"/>
      <c r="B183" s="16" t="s">
        <v>209</v>
      </c>
      <c r="C183" s="101">
        <v>1</v>
      </c>
      <c r="D183" s="87" t="s">
        <v>19</v>
      </c>
      <c r="E183" s="52">
        <v>9000000</v>
      </c>
      <c r="F183" s="69">
        <f t="shared" si="70"/>
        <v>1</v>
      </c>
      <c r="G183" s="72">
        <v>9000000</v>
      </c>
      <c r="H183" s="11">
        <f>+G183/E183*100%</f>
        <v>1</v>
      </c>
      <c r="I183" s="10">
        <f t="shared" si="71"/>
        <v>0</v>
      </c>
      <c r="J183" s="11">
        <f t="shared" si="72"/>
        <v>0</v>
      </c>
    </row>
    <row r="184" spans="1:10">
      <c r="A184" s="17"/>
      <c r="B184" s="16" t="s">
        <v>104</v>
      </c>
      <c r="C184" s="101">
        <v>1</v>
      </c>
      <c r="D184" s="87" t="s">
        <v>19</v>
      </c>
      <c r="E184" s="52">
        <v>10000000</v>
      </c>
      <c r="F184" s="69">
        <f t="shared" si="70"/>
        <v>1</v>
      </c>
      <c r="G184" s="72">
        <v>10000000</v>
      </c>
      <c r="H184" s="11">
        <f>+G184/E184*100%</f>
        <v>1</v>
      </c>
      <c r="I184" s="10">
        <f t="shared" si="71"/>
        <v>0</v>
      </c>
      <c r="J184" s="11">
        <f t="shared" si="72"/>
        <v>0</v>
      </c>
    </row>
    <row r="185" spans="1:10">
      <c r="A185" s="17"/>
      <c r="B185" s="16" t="s">
        <v>24</v>
      </c>
      <c r="C185" s="101">
        <v>50</v>
      </c>
      <c r="D185" s="87" t="s">
        <v>314</v>
      </c>
      <c r="E185" s="52">
        <v>7500000</v>
      </c>
      <c r="F185" s="69">
        <f t="shared" si="70"/>
        <v>1</v>
      </c>
      <c r="G185" s="72">
        <v>7500000</v>
      </c>
      <c r="H185" s="11">
        <f>+G185/E185*100%</f>
        <v>1</v>
      </c>
      <c r="I185" s="10">
        <f t="shared" si="71"/>
        <v>0</v>
      </c>
      <c r="J185" s="11">
        <f t="shared" si="72"/>
        <v>0</v>
      </c>
    </row>
    <row r="186" spans="1:10">
      <c r="A186" s="17"/>
      <c r="B186" s="79" t="s">
        <v>109</v>
      </c>
      <c r="C186" s="101">
        <v>1</v>
      </c>
      <c r="D186" s="87" t="s">
        <v>19</v>
      </c>
      <c r="E186" s="52">
        <v>500000</v>
      </c>
      <c r="F186" s="69">
        <f t="shared" si="70"/>
        <v>1</v>
      </c>
      <c r="G186" s="77">
        <v>500000</v>
      </c>
      <c r="H186" s="11">
        <f t="shared" ref="H186:H188" si="73">+G186/E186*100%</f>
        <v>1</v>
      </c>
      <c r="I186" s="10">
        <f t="shared" si="71"/>
        <v>0</v>
      </c>
      <c r="J186" s="11">
        <f t="shared" si="72"/>
        <v>0</v>
      </c>
    </row>
    <row r="187" spans="1:10">
      <c r="A187" s="17"/>
      <c r="B187" s="79" t="s">
        <v>210</v>
      </c>
      <c r="C187" s="101">
        <v>1</v>
      </c>
      <c r="D187" s="87" t="s">
        <v>19</v>
      </c>
      <c r="E187" s="52">
        <v>3000000</v>
      </c>
      <c r="F187" s="69">
        <f t="shared" si="70"/>
        <v>1</v>
      </c>
      <c r="G187" s="77">
        <v>3000000</v>
      </c>
      <c r="H187" s="11">
        <f t="shared" si="73"/>
        <v>1</v>
      </c>
      <c r="I187" s="10">
        <f t="shared" si="71"/>
        <v>0</v>
      </c>
      <c r="J187" s="11">
        <f t="shared" si="72"/>
        <v>0</v>
      </c>
    </row>
    <row r="188" spans="1:10">
      <c r="A188" s="17"/>
      <c r="B188" s="79" t="s">
        <v>211</v>
      </c>
      <c r="C188" s="101">
        <v>1</v>
      </c>
      <c r="D188" s="87" t="s">
        <v>19</v>
      </c>
      <c r="E188" s="52">
        <v>3000000</v>
      </c>
      <c r="F188" s="69">
        <f t="shared" si="70"/>
        <v>1</v>
      </c>
      <c r="G188" s="77">
        <v>3000000</v>
      </c>
      <c r="H188" s="11">
        <f t="shared" si="73"/>
        <v>1</v>
      </c>
      <c r="I188" s="10">
        <f t="shared" si="71"/>
        <v>0</v>
      </c>
      <c r="J188" s="11">
        <f t="shared" si="72"/>
        <v>0</v>
      </c>
    </row>
    <row r="189" spans="1:10">
      <c r="A189" s="17"/>
      <c r="B189" s="79"/>
      <c r="C189" s="102"/>
      <c r="D189" s="97"/>
      <c r="E189" s="53"/>
      <c r="F189" s="73"/>
      <c r="G189" s="74"/>
      <c r="H189" s="38"/>
      <c r="I189" s="39"/>
      <c r="J189" s="40"/>
    </row>
    <row r="190" spans="1:10">
      <c r="A190" s="17"/>
      <c r="B190" s="122" t="s">
        <v>83</v>
      </c>
      <c r="C190" s="103"/>
      <c r="D190" s="98"/>
      <c r="E190" s="54"/>
      <c r="F190" s="75"/>
      <c r="G190" s="76"/>
      <c r="H190" s="19"/>
      <c r="I190" s="20"/>
      <c r="J190" s="19"/>
    </row>
    <row r="191" spans="1:10">
      <c r="A191" s="17"/>
      <c r="B191" s="16" t="s">
        <v>212</v>
      </c>
      <c r="C191" s="101">
        <v>1</v>
      </c>
      <c r="D191" s="87" t="s">
        <v>19</v>
      </c>
      <c r="E191" s="52">
        <v>20000000</v>
      </c>
      <c r="F191" s="69">
        <f t="shared" ref="F191:F199" si="74">+H191</f>
        <v>1</v>
      </c>
      <c r="G191" s="72">
        <v>20000000</v>
      </c>
      <c r="H191" s="11">
        <f>+G191/E191*100%</f>
        <v>1</v>
      </c>
      <c r="I191" s="10">
        <f>+E191-G191</f>
        <v>0</v>
      </c>
      <c r="J191" s="11">
        <f t="shared" ref="J191:J199" si="75">100%-H191</f>
        <v>0</v>
      </c>
    </row>
    <row r="192" spans="1:10">
      <c r="A192" s="17"/>
      <c r="B192" s="16" t="s">
        <v>213</v>
      </c>
      <c r="C192" s="101">
        <v>1</v>
      </c>
      <c r="D192" s="87" t="s">
        <v>19</v>
      </c>
      <c r="E192" s="52">
        <v>12500000</v>
      </c>
      <c r="F192" s="69">
        <f t="shared" si="74"/>
        <v>0</v>
      </c>
      <c r="G192" s="72"/>
      <c r="H192" s="11">
        <f t="shared" ref="H192:H199" si="76">+G192/E192*100%</f>
        <v>0</v>
      </c>
      <c r="I192" s="10">
        <f t="shared" ref="I192:I197" si="77">+E192-G192</f>
        <v>12500000</v>
      </c>
      <c r="J192" s="11">
        <f t="shared" si="75"/>
        <v>1</v>
      </c>
    </row>
    <row r="193" spans="1:10">
      <c r="A193" s="17"/>
      <c r="B193" s="16" t="s">
        <v>214</v>
      </c>
      <c r="C193" s="101">
        <v>1</v>
      </c>
      <c r="D193" s="87" t="s">
        <v>19</v>
      </c>
      <c r="E193" s="52">
        <v>15000000</v>
      </c>
      <c r="F193" s="69">
        <f t="shared" si="74"/>
        <v>1</v>
      </c>
      <c r="G193" s="72">
        <v>15000000</v>
      </c>
      <c r="H193" s="11">
        <f t="shared" si="76"/>
        <v>1</v>
      </c>
      <c r="I193" s="10">
        <f t="shared" si="77"/>
        <v>0</v>
      </c>
      <c r="J193" s="11">
        <f t="shared" si="75"/>
        <v>0</v>
      </c>
    </row>
    <row r="194" spans="1:10">
      <c r="A194" s="17"/>
      <c r="B194" s="16" t="s">
        <v>215</v>
      </c>
      <c r="C194" s="101">
        <v>9</v>
      </c>
      <c r="D194" s="87" t="s">
        <v>122</v>
      </c>
      <c r="E194" s="52">
        <v>7650000</v>
      </c>
      <c r="F194" s="69">
        <f t="shared" si="74"/>
        <v>0</v>
      </c>
      <c r="G194" s="72"/>
      <c r="H194" s="11">
        <f t="shared" si="76"/>
        <v>0</v>
      </c>
      <c r="I194" s="10">
        <f t="shared" si="77"/>
        <v>7650000</v>
      </c>
      <c r="J194" s="11">
        <f t="shared" si="75"/>
        <v>1</v>
      </c>
    </row>
    <row r="195" spans="1:10">
      <c r="A195" s="17"/>
      <c r="B195" s="16" t="s">
        <v>216</v>
      </c>
      <c r="C195" s="101">
        <v>20</v>
      </c>
      <c r="D195" s="87" t="s">
        <v>314</v>
      </c>
      <c r="E195" s="52">
        <v>3000000</v>
      </c>
      <c r="F195" s="69">
        <f t="shared" si="74"/>
        <v>0</v>
      </c>
      <c r="G195" s="72"/>
      <c r="H195" s="11">
        <f t="shared" si="76"/>
        <v>0</v>
      </c>
      <c r="I195" s="10">
        <f t="shared" si="77"/>
        <v>3000000</v>
      </c>
      <c r="J195" s="11">
        <f t="shared" si="75"/>
        <v>1</v>
      </c>
    </row>
    <row r="196" spans="1:10">
      <c r="A196" s="17"/>
      <c r="B196" s="16" t="s">
        <v>217</v>
      </c>
      <c r="C196" s="101">
        <v>20</v>
      </c>
      <c r="D196" s="87" t="s">
        <v>314</v>
      </c>
      <c r="E196" s="52">
        <v>5000000</v>
      </c>
      <c r="F196" s="69">
        <f t="shared" si="74"/>
        <v>0</v>
      </c>
      <c r="G196" s="72"/>
      <c r="H196" s="11">
        <f t="shared" si="76"/>
        <v>0</v>
      </c>
      <c r="I196" s="10">
        <f t="shared" si="77"/>
        <v>5000000</v>
      </c>
      <c r="J196" s="11">
        <f t="shared" si="75"/>
        <v>1</v>
      </c>
    </row>
    <row r="197" spans="1:10">
      <c r="A197" s="17"/>
      <c r="B197" s="16" t="s">
        <v>218</v>
      </c>
      <c r="C197" s="101">
        <v>30</v>
      </c>
      <c r="D197" s="87" t="s">
        <v>314</v>
      </c>
      <c r="E197" s="52">
        <v>4500000</v>
      </c>
      <c r="F197" s="69">
        <f t="shared" si="74"/>
        <v>0</v>
      </c>
      <c r="G197" s="72"/>
      <c r="H197" s="11">
        <f t="shared" si="76"/>
        <v>0</v>
      </c>
      <c r="I197" s="10">
        <f t="shared" si="77"/>
        <v>4500000</v>
      </c>
      <c r="J197" s="11">
        <f t="shared" si="75"/>
        <v>1</v>
      </c>
    </row>
    <row r="198" spans="1:10">
      <c r="A198" s="17"/>
      <c r="B198" s="79" t="s">
        <v>219</v>
      </c>
      <c r="C198" s="101">
        <v>1</v>
      </c>
      <c r="D198" s="87" t="s">
        <v>314</v>
      </c>
      <c r="E198" s="52">
        <v>2000000</v>
      </c>
      <c r="F198" s="69">
        <f t="shared" si="74"/>
        <v>0</v>
      </c>
      <c r="G198" s="77"/>
      <c r="H198" s="11">
        <f t="shared" si="76"/>
        <v>0</v>
      </c>
      <c r="I198" s="18">
        <f t="shared" ref="I198:I199" si="78">E198-H198</f>
        <v>2000000</v>
      </c>
      <c r="J198" s="11">
        <f t="shared" si="75"/>
        <v>1</v>
      </c>
    </row>
    <row r="199" spans="1:10">
      <c r="A199" s="17"/>
      <c r="B199" s="79" t="s">
        <v>109</v>
      </c>
      <c r="C199" s="101">
        <v>1</v>
      </c>
      <c r="D199" s="87" t="s">
        <v>314</v>
      </c>
      <c r="E199" s="52">
        <v>350000</v>
      </c>
      <c r="F199" s="69">
        <f t="shared" si="74"/>
        <v>0</v>
      </c>
      <c r="G199" s="77"/>
      <c r="H199" s="11">
        <f t="shared" si="76"/>
        <v>0</v>
      </c>
      <c r="I199" s="18">
        <f t="shared" si="78"/>
        <v>350000</v>
      </c>
      <c r="J199" s="11">
        <f t="shared" si="75"/>
        <v>1</v>
      </c>
    </row>
    <row r="200" spans="1:10">
      <c r="A200" s="17"/>
      <c r="B200" s="16"/>
      <c r="C200" s="102"/>
      <c r="D200" s="97"/>
      <c r="E200" s="53"/>
      <c r="F200" s="73"/>
      <c r="G200" s="74"/>
      <c r="H200" s="38"/>
      <c r="I200" s="39"/>
      <c r="J200" s="40"/>
    </row>
    <row r="201" spans="1:10">
      <c r="A201" s="17"/>
      <c r="B201" s="123" t="s">
        <v>63</v>
      </c>
      <c r="C201" s="103"/>
      <c r="D201" s="98"/>
      <c r="E201" s="54"/>
      <c r="F201" s="75"/>
      <c r="G201" s="76"/>
      <c r="H201" s="19"/>
      <c r="I201" s="20"/>
      <c r="J201" s="19"/>
    </row>
    <row r="202" spans="1:10">
      <c r="A202" s="17"/>
      <c r="B202" s="91" t="s">
        <v>220</v>
      </c>
      <c r="C202" s="101">
        <v>1</v>
      </c>
      <c r="D202" s="87" t="s">
        <v>19</v>
      </c>
      <c r="E202" s="52">
        <v>12000000</v>
      </c>
      <c r="F202" s="69">
        <f t="shared" ref="F202:F209" si="79">+H202</f>
        <v>1</v>
      </c>
      <c r="G202" s="72">
        <v>12000000</v>
      </c>
      <c r="H202" s="11">
        <f>+G202/E202*100%</f>
        <v>1</v>
      </c>
      <c r="I202" s="10">
        <f>+E202-G202</f>
        <v>0</v>
      </c>
      <c r="J202" s="11">
        <f t="shared" ref="J202:J209" si="80">100%-H202</f>
        <v>0</v>
      </c>
    </row>
    <row r="203" spans="1:10">
      <c r="A203" s="17"/>
      <c r="B203" s="16" t="s">
        <v>221</v>
      </c>
      <c r="C203" s="101">
        <v>1</v>
      </c>
      <c r="D203" s="87" t="s">
        <v>19</v>
      </c>
      <c r="E203" s="52">
        <v>12000000</v>
      </c>
      <c r="F203" s="69">
        <f t="shared" si="79"/>
        <v>1</v>
      </c>
      <c r="G203" s="72">
        <v>12000000</v>
      </c>
      <c r="H203" s="11">
        <f>+G203/E203*100%</f>
        <v>1</v>
      </c>
      <c r="I203" s="10">
        <f>+E203-G203</f>
        <v>0</v>
      </c>
      <c r="J203" s="11">
        <f t="shared" si="80"/>
        <v>0</v>
      </c>
    </row>
    <row r="204" spans="1:10">
      <c r="A204" s="17"/>
      <c r="B204" s="16" t="s">
        <v>222</v>
      </c>
      <c r="C204" s="101">
        <v>1</v>
      </c>
      <c r="D204" s="87" t="s">
        <v>19</v>
      </c>
      <c r="E204" s="52">
        <v>11000000</v>
      </c>
      <c r="F204" s="69">
        <f t="shared" si="79"/>
        <v>1</v>
      </c>
      <c r="G204" s="72">
        <v>11000000</v>
      </c>
      <c r="H204" s="11">
        <f>+G204/E204*100%</f>
        <v>1</v>
      </c>
      <c r="I204" s="10">
        <f>+E204-G204</f>
        <v>0</v>
      </c>
      <c r="J204" s="11">
        <f t="shared" si="80"/>
        <v>0</v>
      </c>
    </row>
    <row r="205" spans="1:10">
      <c r="A205" s="17"/>
      <c r="B205" s="16" t="s">
        <v>223</v>
      </c>
      <c r="C205" s="101">
        <v>1</v>
      </c>
      <c r="D205" s="87" t="s">
        <v>19</v>
      </c>
      <c r="E205" s="54">
        <v>10000000</v>
      </c>
      <c r="F205" s="69">
        <f t="shared" si="79"/>
        <v>1</v>
      </c>
      <c r="G205" s="72">
        <v>10000000</v>
      </c>
      <c r="H205" s="11">
        <f t="shared" ref="H205:H209" si="81">+G205/E205*100%</f>
        <v>1</v>
      </c>
      <c r="I205" s="10">
        <f t="shared" ref="I205:I209" si="82">+E205-G205</f>
        <v>0</v>
      </c>
      <c r="J205" s="11">
        <f t="shared" si="80"/>
        <v>0</v>
      </c>
    </row>
    <row r="206" spans="1:10">
      <c r="A206" s="17"/>
      <c r="B206" s="16" t="s">
        <v>224</v>
      </c>
      <c r="C206" s="101">
        <v>1</v>
      </c>
      <c r="D206" s="87" t="s">
        <v>19</v>
      </c>
      <c r="E206" s="54">
        <v>13000000</v>
      </c>
      <c r="F206" s="69">
        <f t="shared" si="79"/>
        <v>1</v>
      </c>
      <c r="G206" s="72">
        <v>13000000</v>
      </c>
      <c r="H206" s="11">
        <f t="shared" si="81"/>
        <v>1</v>
      </c>
      <c r="I206" s="10">
        <f t="shared" si="82"/>
        <v>0</v>
      </c>
      <c r="J206" s="11">
        <f t="shared" si="80"/>
        <v>0</v>
      </c>
    </row>
    <row r="207" spans="1:10">
      <c r="A207" s="17"/>
      <c r="B207" s="16" t="s">
        <v>225</v>
      </c>
      <c r="C207" s="101">
        <v>1</v>
      </c>
      <c r="D207" s="87" t="s">
        <v>19</v>
      </c>
      <c r="E207" s="54">
        <v>5000000</v>
      </c>
      <c r="F207" s="69">
        <f t="shared" si="79"/>
        <v>1</v>
      </c>
      <c r="G207" s="72">
        <v>5000000</v>
      </c>
      <c r="H207" s="11">
        <f t="shared" si="81"/>
        <v>1</v>
      </c>
      <c r="I207" s="10">
        <f t="shared" si="82"/>
        <v>0</v>
      </c>
      <c r="J207" s="11">
        <f t="shared" si="80"/>
        <v>0</v>
      </c>
    </row>
    <row r="208" spans="1:10">
      <c r="A208" s="17"/>
      <c r="B208" s="79" t="s">
        <v>198</v>
      </c>
      <c r="C208" s="101">
        <v>50</v>
      </c>
      <c r="D208" s="87" t="s">
        <v>314</v>
      </c>
      <c r="E208" s="52">
        <v>5000000</v>
      </c>
      <c r="F208" s="69">
        <f t="shared" si="79"/>
        <v>1</v>
      </c>
      <c r="G208" s="77">
        <v>5000000</v>
      </c>
      <c r="H208" s="11">
        <f t="shared" si="81"/>
        <v>1</v>
      </c>
      <c r="I208" s="10">
        <f t="shared" si="82"/>
        <v>0</v>
      </c>
      <c r="J208" s="11">
        <f t="shared" si="80"/>
        <v>0</v>
      </c>
    </row>
    <row r="209" spans="1:10">
      <c r="A209" s="17"/>
      <c r="B209" s="79" t="s">
        <v>226</v>
      </c>
      <c r="C209" s="101">
        <v>8</v>
      </c>
      <c r="D209" s="87" t="s">
        <v>314</v>
      </c>
      <c r="E209" s="52">
        <v>2000000</v>
      </c>
      <c r="F209" s="69">
        <f t="shared" si="79"/>
        <v>1</v>
      </c>
      <c r="G209" s="77">
        <v>2000000</v>
      </c>
      <c r="H209" s="11">
        <f t="shared" si="81"/>
        <v>1</v>
      </c>
      <c r="I209" s="10">
        <f t="shared" si="82"/>
        <v>0</v>
      </c>
      <c r="J209" s="11">
        <f t="shared" si="80"/>
        <v>0</v>
      </c>
    </row>
    <row r="210" spans="1:10">
      <c r="A210" s="17"/>
      <c r="B210" s="21"/>
      <c r="C210" s="103"/>
      <c r="D210" s="98"/>
      <c r="E210" s="54"/>
      <c r="F210" s="75"/>
      <c r="G210" s="76"/>
      <c r="H210" s="19"/>
      <c r="I210" s="20"/>
      <c r="J210" s="19"/>
    </row>
    <row r="211" spans="1:10">
      <c r="A211" s="17"/>
      <c r="B211" s="121" t="s">
        <v>84</v>
      </c>
      <c r="C211" s="103"/>
      <c r="D211" s="98"/>
      <c r="E211" s="54"/>
      <c r="F211" s="75"/>
      <c r="G211" s="76"/>
      <c r="H211" s="19"/>
      <c r="I211" s="20"/>
      <c r="J211" s="19"/>
    </row>
    <row r="212" spans="1:10">
      <c r="A212" s="17"/>
      <c r="B212" s="16" t="s">
        <v>30</v>
      </c>
      <c r="C212" s="101">
        <v>1</v>
      </c>
      <c r="D212" s="87" t="s">
        <v>19</v>
      </c>
      <c r="E212" s="52">
        <v>20750000</v>
      </c>
      <c r="F212" s="69">
        <f t="shared" ref="F212:F218" si="83">+H212</f>
        <v>1</v>
      </c>
      <c r="G212" s="72">
        <v>20750000</v>
      </c>
      <c r="H212" s="11">
        <f>+G212/E212*100%</f>
        <v>1</v>
      </c>
      <c r="I212" s="10">
        <f>+E212-G212</f>
        <v>0</v>
      </c>
      <c r="J212" s="11">
        <f t="shared" ref="J212:J218" si="84">100%-H212</f>
        <v>0</v>
      </c>
    </row>
    <row r="213" spans="1:10">
      <c r="A213" s="17"/>
      <c r="B213" s="16" t="s">
        <v>29</v>
      </c>
      <c r="C213" s="101">
        <v>1</v>
      </c>
      <c r="D213" s="87" t="s">
        <v>19</v>
      </c>
      <c r="E213" s="52">
        <v>12500000</v>
      </c>
      <c r="F213" s="69">
        <f t="shared" si="83"/>
        <v>1</v>
      </c>
      <c r="G213" s="72">
        <v>12500000</v>
      </c>
      <c r="H213" s="11">
        <f t="shared" ref="H213:H218" si="85">+G213/E213*100%</f>
        <v>1</v>
      </c>
      <c r="I213" s="10">
        <f t="shared" ref="I213:I218" si="86">+E213-G213</f>
        <v>0</v>
      </c>
      <c r="J213" s="11">
        <f t="shared" si="84"/>
        <v>0</v>
      </c>
    </row>
    <row r="214" spans="1:10">
      <c r="A214" s="17"/>
      <c r="B214" s="16" t="s">
        <v>180</v>
      </c>
      <c r="C214" s="101">
        <v>1</v>
      </c>
      <c r="D214" s="87" t="s">
        <v>19</v>
      </c>
      <c r="E214" s="52">
        <v>5000000</v>
      </c>
      <c r="F214" s="69">
        <f t="shared" si="83"/>
        <v>1</v>
      </c>
      <c r="G214" s="72">
        <v>5000000</v>
      </c>
      <c r="H214" s="11">
        <f t="shared" si="85"/>
        <v>1</v>
      </c>
      <c r="I214" s="10">
        <f t="shared" si="86"/>
        <v>0</v>
      </c>
      <c r="J214" s="11">
        <f t="shared" si="84"/>
        <v>0</v>
      </c>
    </row>
    <row r="215" spans="1:10">
      <c r="A215" s="17"/>
      <c r="B215" s="16" t="s">
        <v>227</v>
      </c>
      <c r="C215" s="101">
        <v>1</v>
      </c>
      <c r="D215" s="87" t="s">
        <v>19</v>
      </c>
      <c r="E215" s="52">
        <v>15000000</v>
      </c>
      <c r="F215" s="69">
        <f t="shared" si="83"/>
        <v>1</v>
      </c>
      <c r="G215" s="72">
        <v>15000000</v>
      </c>
      <c r="H215" s="11">
        <f t="shared" si="85"/>
        <v>1</v>
      </c>
      <c r="I215" s="10">
        <f t="shared" si="86"/>
        <v>0</v>
      </c>
      <c r="J215" s="11">
        <f t="shared" si="84"/>
        <v>0</v>
      </c>
    </row>
    <row r="216" spans="1:10">
      <c r="A216" s="17"/>
      <c r="B216" s="16" t="s">
        <v>228</v>
      </c>
      <c r="C216" s="101">
        <v>26</v>
      </c>
      <c r="D216" s="87" t="s">
        <v>314</v>
      </c>
      <c r="E216" s="52">
        <v>2600000</v>
      </c>
      <c r="F216" s="69">
        <f t="shared" si="83"/>
        <v>1</v>
      </c>
      <c r="G216" s="72">
        <v>2600000</v>
      </c>
      <c r="H216" s="11">
        <f t="shared" si="85"/>
        <v>1</v>
      </c>
      <c r="I216" s="10">
        <f t="shared" si="86"/>
        <v>0</v>
      </c>
      <c r="J216" s="11">
        <f t="shared" si="84"/>
        <v>0</v>
      </c>
    </row>
    <row r="217" spans="1:10">
      <c r="A217" s="17"/>
      <c r="B217" s="79" t="s">
        <v>24</v>
      </c>
      <c r="C217" s="101">
        <v>61</v>
      </c>
      <c r="D217" s="87" t="s">
        <v>314</v>
      </c>
      <c r="E217" s="52">
        <v>9150000</v>
      </c>
      <c r="F217" s="69">
        <f t="shared" si="83"/>
        <v>1</v>
      </c>
      <c r="G217" s="72">
        <v>9150000</v>
      </c>
      <c r="H217" s="11">
        <f t="shared" si="85"/>
        <v>1</v>
      </c>
      <c r="I217" s="10">
        <f t="shared" si="86"/>
        <v>0</v>
      </c>
      <c r="J217" s="11">
        <f t="shared" si="84"/>
        <v>0</v>
      </c>
    </row>
    <row r="218" spans="1:10">
      <c r="A218" s="17"/>
      <c r="B218" s="79" t="s">
        <v>229</v>
      </c>
      <c r="C218" s="101">
        <v>50</v>
      </c>
      <c r="D218" s="87" t="s">
        <v>314</v>
      </c>
      <c r="E218" s="52">
        <v>5000000</v>
      </c>
      <c r="F218" s="69">
        <f t="shared" si="83"/>
        <v>1</v>
      </c>
      <c r="G218" s="72">
        <v>5000000</v>
      </c>
      <c r="H218" s="11">
        <f t="shared" si="85"/>
        <v>1</v>
      </c>
      <c r="I218" s="10">
        <f t="shared" si="86"/>
        <v>0</v>
      </c>
      <c r="J218" s="11">
        <f t="shared" si="84"/>
        <v>0</v>
      </c>
    </row>
    <row r="219" spans="1:10">
      <c r="A219" s="17"/>
      <c r="B219" s="16"/>
      <c r="C219" s="102"/>
      <c r="D219" s="97"/>
      <c r="E219" s="53"/>
      <c r="F219" s="73"/>
      <c r="G219" s="74"/>
      <c r="H219" s="38"/>
      <c r="I219" s="39"/>
      <c r="J219" s="40"/>
    </row>
    <row r="220" spans="1:10">
      <c r="A220" s="17"/>
      <c r="B220" s="123" t="s">
        <v>86</v>
      </c>
      <c r="C220" s="103"/>
      <c r="D220" s="98"/>
      <c r="E220" s="54"/>
      <c r="F220" s="75"/>
      <c r="G220" s="76"/>
      <c r="H220" s="19"/>
      <c r="I220" s="20"/>
      <c r="J220" s="19"/>
    </row>
    <row r="221" spans="1:10">
      <c r="A221" s="17"/>
      <c r="B221" s="16" t="s">
        <v>230</v>
      </c>
      <c r="C221" s="101">
        <v>1</v>
      </c>
      <c r="D221" s="87" t="s">
        <v>19</v>
      </c>
      <c r="E221" s="52">
        <v>15500000</v>
      </c>
      <c r="F221" s="69">
        <f t="shared" ref="F221:F224" si="87">+H221</f>
        <v>1</v>
      </c>
      <c r="G221" s="72">
        <v>15500000</v>
      </c>
      <c r="H221" s="11">
        <f>+G221/E221*100%</f>
        <v>1</v>
      </c>
      <c r="I221" s="10">
        <f>+E221-G221</f>
        <v>0</v>
      </c>
      <c r="J221" s="11">
        <f t="shared" ref="J221:J224" si="88">100%-H221</f>
        <v>0</v>
      </c>
    </row>
    <row r="222" spans="1:10">
      <c r="A222" s="17"/>
      <c r="B222" s="16" t="s">
        <v>231</v>
      </c>
      <c r="C222" s="101">
        <v>1</v>
      </c>
      <c r="D222" s="87" t="s">
        <v>19</v>
      </c>
      <c r="E222" s="52">
        <v>24000000</v>
      </c>
      <c r="F222" s="69">
        <f t="shared" si="87"/>
        <v>1</v>
      </c>
      <c r="G222" s="72">
        <v>24000000</v>
      </c>
      <c r="H222" s="11">
        <f>+G222/E222*100%</f>
        <v>1</v>
      </c>
      <c r="I222" s="10">
        <f>+E222-G222</f>
        <v>0</v>
      </c>
      <c r="J222" s="11">
        <f t="shared" si="88"/>
        <v>0</v>
      </c>
    </row>
    <row r="223" spans="1:10">
      <c r="A223" s="17"/>
      <c r="B223" s="16" t="s">
        <v>232</v>
      </c>
      <c r="C223" s="101">
        <v>1</v>
      </c>
      <c r="D223" s="87" t="s">
        <v>19</v>
      </c>
      <c r="E223" s="52">
        <v>23000000</v>
      </c>
      <c r="F223" s="69">
        <f t="shared" si="87"/>
        <v>1</v>
      </c>
      <c r="G223" s="72">
        <v>23000000</v>
      </c>
      <c r="H223" s="11">
        <f>+G223/E223*100%</f>
        <v>1</v>
      </c>
      <c r="I223" s="10">
        <f>+E223-G223</f>
        <v>0</v>
      </c>
      <c r="J223" s="11">
        <f t="shared" si="88"/>
        <v>0</v>
      </c>
    </row>
    <row r="224" spans="1:10">
      <c r="A224" s="17"/>
      <c r="B224" s="16" t="s">
        <v>233</v>
      </c>
      <c r="C224" s="101">
        <v>1</v>
      </c>
      <c r="D224" s="134" t="s">
        <v>25</v>
      </c>
      <c r="E224" s="52">
        <v>5000000</v>
      </c>
      <c r="F224" s="69">
        <f t="shared" si="87"/>
        <v>1</v>
      </c>
      <c r="G224" s="72">
        <v>5000000</v>
      </c>
      <c r="H224" s="11">
        <f>+G224/E224*100%</f>
        <v>1</v>
      </c>
      <c r="I224" s="10">
        <f>+E224-G224</f>
        <v>0</v>
      </c>
      <c r="J224" s="11">
        <f t="shared" si="88"/>
        <v>0</v>
      </c>
    </row>
    <row r="225" spans="1:10">
      <c r="A225" s="17"/>
      <c r="B225" s="133" t="s">
        <v>23</v>
      </c>
      <c r="C225" s="101">
        <v>1</v>
      </c>
      <c r="D225" s="134" t="s">
        <v>25</v>
      </c>
      <c r="E225" s="52">
        <v>2500000</v>
      </c>
      <c r="F225" s="69">
        <f t="shared" ref="F225" si="89">+H225</f>
        <v>1</v>
      </c>
      <c r="G225" s="72">
        <v>2500000</v>
      </c>
      <c r="H225" s="11">
        <f>+G225/E225*100%</f>
        <v>1</v>
      </c>
      <c r="I225" s="10">
        <f>+E225-G225</f>
        <v>0</v>
      </c>
      <c r="J225" s="11">
        <f t="shared" ref="J225" si="90">100%-H225</f>
        <v>0</v>
      </c>
    </row>
    <row r="226" spans="1:10">
      <c r="A226" s="17"/>
      <c r="B226" s="79"/>
      <c r="C226" s="102"/>
      <c r="D226" s="97"/>
      <c r="E226" s="53"/>
      <c r="F226" s="73"/>
      <c r="G226" s="74"/>
      <c r="H226" s="38"/>
      <c r="I226" s="39"/>
      <c r="J226" s="40"/>
    </row>
    <row r="227" spans="1:10">
      <c r="A227" s="17"/>
      <c r="B227" s="124" t="s">
        <v>87</v>
      </c>
      <c r="C227" s="103"/>
      <c r="D227" s="98"/>
      <c r="E227" s="54"/>
      <c r="F227" s="75"/>
      <c r="G227" s="76"/>
      <c r="H227" s="19"/>
      <c r="I227" s="20"/>
      <c r="J227" s="19"/>
    </row>
    <row r="228" spans="1:10">
      <c r="A228" s="17"/>
      <c r="B228" s="16" t="s">
        <v>29</v>
      </c>
      <c r="C228" s="101">
        <v>1</v>
      </c>
      <c r="D228" s="87" t="s">
        <v>19</v>
      </c>
      <c r="E228" s="52">
        <v>20000000</v>
      </c>
      <c r="F228" s="69">
        <f t="shared" ref="F228:F238" si="91">+H228</f>
        <v>0</v>
      </c>
      <c r="G228" s="72"/>
      <c r="H228" s="11">
        <f>+G228/E228*100%</f>
        <v>0</v>
      </c>
      <c r="I228" s="10">
        <f>+E228-G228</f>
        <v>20000000</v>
      </c>
      <c r="J228" s="11">
        <f t="shared" ref="J228:J238" si="92">100%-H228</f>
        <v>1</v>
      </c>
    </row>
    <row r="229" spans="1:10">
      <c r="A229" s="17"/>
      <c r="B229" s="16" t="s">
        <v>234</v>
      </c>
      <c r="C229" s="101">
        <v>1</v>
      </c>
      <c r="D229" s="87" t="s">
        <v>19</v>
      </c>
      <c r="E229" s="52">
        <v>10000000</v>
      </c>
      <c r="F229" s="69">
        <f t="shared" si="91"/>
        <v>0</v>
      </c>
      <c r="G229" s="72"/>
      <c r="H229" s="11">
        <f>+G229/E229*100%</f>
        <v>0</v>
      </c>
      <c r="I229" s="10">
        <f>+E229-G229</f>
        <v>10000000</v>
      </c>
      <c r="J229" s="11">
        <f t="shared" si="92"/>
        <v>1</v>
      </c>
    </row>
    <row r="230" spans="1:10">
      <c r="A230" s="17"/>
      <c r="B230" s="16" t="s">
        <v>235</v>
      </c>
      <c r="C230" s="101">
        <v>2</v>
      </c>
      <c r="D230" s="87" t="s">
        <v>19</v>
      </c>
      <c r="E230" s="52">
        <v>5200000</v>
      </c>
      <c r="F230" s="69">
        <f t="shared" si="91"/>
        <v>0</v>
      </c>
      <c r="G230" s="72"/>
      <c r="H230" s="11">
        <f>+G230/E230*100%</f>
        <v>0</v>
      </c>
      <c r="I230" s="10">
        <f>+E230-G230</f>
        <v>5200000</v>
      </c>
      <c r="J230" s="11">
        <f t="shared" si="92"/>
        <v>1</v>
      </c>
    </row>
    <row r="231" spans="1:10">
      <c r="A231" s="17"/>
      <c r="B231" s="79" t="s">
        <v>236</v>
      </c>
      <c r="C231" s="101">
        <v>2</v>
      </c>
      <c r="D231" s="87" t="s">
        <v>25</v>
      </c>
      <c r="E231" s="52">
        <v>10000000</v>
      </c>
      <c r="F231" s="69">
        <f t="shared" si="91"/>
        <v>0</v>
      </c>
      <c r="G231" s="77"/>
      <c r="H231" s="11">
        <f t="shared" ref="H231:H238" si="93">+G231/E231*100%</f>
        <v>0</v>
      </c>
      <c r="I231" s="18">
        <f t="shared" ref="I231:I238" si="94">E231-H231</f>
        <v>10000000</v>
      </c>
      <c r="J231" s="11">
        <f t="shared" si="92"/>
        <v>1</v>
      </c>
    </row>
    <row r="232" spans="1:10">
      <c r="A232" s="17"/>
      <c r="B232" s="79" t="s">
        <v>237</v>
      </c>
      <c r="C232" s="101">
        <v>1</v>
      </c>
      <c r="D232" s="87" t="s">
        <v>25</v>
      </c>
      <c r="E232" s="52">
        <v>800000</v>
      </c>
      <c r="F232" s="69">
        <f t="shared" si="91"/>
        <v>0</v>
      </c>
      <c r="G232" s="77"/>
      <c r="H232" s="11">
        <f t="shared" si="93"/>
        <v>0</v>
      </c>
      <c r="I232" s="18">
        <f t="shared" si="94"/>
        <v>800000</v>
      </c>
      <c r="J232" s="11">
        <f t="shared" si="92"/>
        <v>1</v>
      </c>
    </row>
    <row r="233" spans="1:10">
      <c r="A233" s="17"/>
      <c r="B233" s="79" t="s">
        <v>238</v>
      </c>
      <c r="C233" s="101">
        <v>1</v>
      </c>
      <c r="D233" s="87" t="s">
        <v>25</v>
      </c>
      <c r="E233" s="52">
        <v>2000000</v>
      </c>
      <c r="F233" s="69">
        <f t="shared" si="91"/>
        <v>0</v>
      </c>
      <c r="G233" s="77"/>
      <c r="H233" s="11">
        <f t="shared" si="93"/>
        <v>0</v>
      </c>
      <c r="I233" s="18">
        <f t="shared" si="94"/>
        <v>2000000</v>
      </c>
      <c r="J233" s="11">
        <f t="shared" si="92"/>
        <v>1</v>
      </c>
    </row>
    <row r="234" spans="1:10">
      <c r="A234" s="17"/>
      <c r="B234" s="79" t="s">
        <v>239</v>
      </c>
      <c r="C234" s="101">
        <v>1</v>
      </c>
      <c r="D234" s="87" t="s">
        <v>243</v>
      </c>
      <c r="E234" s="52">
        <v>1500000</v>
      </c>
      <c r="F234" s="69">
        <f t="shared" si="91"/>
        <v>0</v>
      </c>
      <c r="G234" s="77"/>
      <c r="H234" s="11">
        <f t="shared" si="93"/>
        <v>0</v>
      </c>
      <c r="I234" s="18">
        <f t="shared" si="94"/>
        <v>1500000</v>
      </c>
      <c r="J234" s="11">
        <f t="shared" si="92"/>
        <v>1</v>
      </c>
    </row>
    <row r="235" spans="1:10">
      <c r="A235" s="17"/>
      <c r="B235" s="79" t="s">
        <v>240</v>
      </c>
      <c r="C235" s="101">
        <v>5</v>
      </c>
      <c r="D235" s="87" t="s">
        <v>314</v>
      </c>
      <c r="E235" s="52">
        <v>1250000</v>
      </c>
      <c r="F235" s="69">
        <f t="shared" si="91"/>
        <v>0</v>
      </c>
      <c r="G235" s="77"/>
      <c r="H235" s="11">
        <f t="shared" si="93"/>
        <v>0</v>
      </c>
      <c r="I235" s="18">
        <f t="shared" si="94"/>
        <v>1250000</v>
      </c>
      <c r="J235" s="11">
        <f t="shared" si="92"/>
        <v>1</v>
      </c>
    </row>
    <row r="236" spans="1:10">
      <c r="A236" s="17"/>
      <c r="B236" s="79" t="s">
        <v>241</v>
      </c>
      <c r="C236" s="101">
        <v>50</v>
      </c>
      <c r="D236" s="87" t="s">
        <v>314</v>
      </c>
      <c r="E236" s="52">
        <v>5000000</v>
      </c>
      <c r="F236" s="69">
        <f t="shared" si="91"/>
        <v>0</v>
      </c>
      <c r="G236" s="77"/>
      <c r="H236" s="11">
        <f t="shared" si="93"/>
        <v>0</v>
      </c>
      <c r="I236" s="18">
        <f t="shared" si="94"/>
        <v>5000000</v>
      </c>
      <c r="J236" s="11">
        <f t="shared" si="92"/>
        <v>1</v>
      </c>
    </row>
    <row r="237" spans="1:10">
      <c r="A237" s="17"/>
      <c r="B237" s="79" t="s">
        <v>102</v>
      </c>
      <c r="C237" s="101">
        <v>60</v>
      </c>
      <c r="D237" s="87" t="s">
        <v>314</v>
      </c>
      <c r="E237" s="52">
        <v>9000000</v>
      </c>
      <c r="F237" s="69">
        <f t="shared" si="91"/>
        <v>0</v>
      </c>
      <c r="G237" s="77"/>
      <c r="H237" s="11">
        <f t="shared" si="93"/>
        <v>0</v>
      </c>
      <c r="I237" s="18">
        <f t="shared" si="94"/>
        <v>9000000</v>
      </c>
      <c r="J237" s="11">
        <f t="shared" si="92"/>
        <v>1</v>
      </c>
    </row>
    <row r="238" spans="1:10">
      <c r="A238" s="17"/>
      <c r="B238" s="79" t="s">
        <v>242</v>
      </c>
      <c r="C238" s="101">
        <v>1</v>
      </c>
      <c r="D238" s="87" t="s">
        <v>19</v>
      </c>
      <c r="E238" s="52">
        <v>5250000</v>
      </c>
      <c r="F238" s="69">
        <f t="shared" si="91"/>
        <v>0</v>
      </c>
      <c r="G238" s="77"/>
      <c r="H238" s="11">
        <f t="shared" si="93"/>
        <v>0</v>
      </c>
      <c r="I238" s="18">
        <f t="shared" si="94"/>
        <v>5250000</v>
      </c>
      <c r="J238" s="11">
        <f t="shared" si="92"/>
        <v>1</v>
      </c>
    </row>
    <row r="239" spans="1:10">
      <c r="A239" s="17"/>
      <c r="B239" s="79"/>
      <c r="C239" s="102"/>
      <c r="D239" s="97"/>
      <c r="E239" s="53"/>
      <c r="F239" s="73"/>
      <c r="G239" s="74"/>
      <c r="H239" s="38"/>
      <c r="I239" s="39"/>
      <c r="J239" s="40"/>
    </row>
    <row r="240" spans="1:10">
      <c r="A240" s="17"/>
      <c r="B240" s="124" t="s">
        <v>88</v>
      </c>
      <c r="C240" s="103"/>
      <c r="D240" s="98"/>
      <c r="E240" s="54"/>
      <c r="F240" s="75"/>
      <c r="G240" s="76"/>
      <c r="H240" s="19"/>
      <c r="I240" s="20"/>
      <c r="J240" s="19"/>
    </row>
    <row r="241" spans="1:10">
      <c r="A241" s="17"/>
      <c r="B241" s="16" t="s">
        <v>244</v>
      </c>
      <c r="C241" s="105">
        <v>1</v>
      </c>
      <c r="D241" s="92" t="s">
        <v>19</v>
      </c>
      <c r="E241" s="52">
        <v>40000000</v>
      </c>
      <c r="F241" s="69">
        <f t="shared" ref="F241:F245" si="95">+H241</f>
        <v>1</v>
      </c>
      <c r="G241" s="72">
        <v>40000000</v>
      </c>
      <c r="H241" s="11">
        <f t="shared" ref="H241:H245" si="96">+G241/E241*100%</f>
        <v>1</v>
      </c>
      <c r="I241" s="10">
        <f t="shared" ref="I241:I245" si="97">+E241-G241</f>
        <v>0</v>
      </c>
      <c r="J241" s="11">
        <f t="shared" ref="J241:J245" si="98">100%-H241</f>
        <v>0</v>
      </c>
    </row>
    <row r="242" spans="1:10">
      <c r="A242" s="17"/>
      <c r="B242" s="16" t="s">
        <v>245</v>
      </c>
      <c r="C242" s="105">
        <v>1</v>
      </c>
      <c r="D242" s="90" t="s">
        <v>19</v>
      </c>
      <c r="E242" s="52">
        <v>15900000</v>
      </c>
      <c r="F242" s="69">
        <f t="shared" si="95"/>
        <v>1</v>
      </c>
      <c r="G242" s="72">
        <v>15900000</v>
      </c>
      <c r="H242" s="11">
        <f t="shared" si="96"/>
        <v>1</v>
      </c>
      <c r="I242" s="10">
        <f t="shared" si="97"/>
        <v>0</v>
      </c>
      <c r="J242" s="11">
        <f t="shared" si="98"/>
        <v>0</v>
      </c>
    </row>
    <row r="243" spans="1:10">
      <c r="A243" s="17"/>
      <c r="B243" s="16" t="s">
        <v>246</v>
      </c>
      <c r="C243" s="105">
        <v>14</v>
      </c>
      <c r="D243" s="90" t="s">
        <v>314</v>
      </c>
      <c r="E243" s="52">
        <v>2100000</v>
      </c>
      <c r="F243" s="69">
        <f t="shared" si="95"/>
        <v>1</v>
      </c>
      <c r="G243" s="72">
        <v>2100000</v>
      </c>
      <c r="H243" s="11">
        <f t="shared" si="96"/>
        <v>1</v>
      </c>
      <c r="I243" s="10">
        <f t="shared" si="97"/>
        <v>0</v>
      </c>
      <c r="J243" s="11">
        <f t="shared" si="98"/>
        <v>0</v>
      </c>
    </row>
    <row r="244" spans="1:10">
      <c r="A244" s="17"/>
      <c r="B244" s="16" t="s">
        <v>247</v>
      </c>
      <c r="C244" s="105">
        <v>8</v>
      </c>
      <c r="D244" s="90" t="s">
        <v>314</v>
      </c>
      <c r="E244" s="52">
        <v>2000000</v>
      </c>
      <c r="F244" s="69">
        <f t="shared" si="95"/>
        <v>1</v>
      </c>
      <c r="G244" s="72">
        <v>2000000</v>
      </c>
      <c r="H244" s="11">
        <f t="shared" si="96"/>
        <v>1</v>
      </c>
      <c r="I244" s="10">
        <f t="shared" si="97"/>
        <v>0</v>
      </c>
      <c r="J244" s="11">
        <f t="shared" si="98"/>
        <v>0</v>
      </c>
    </row>
    <row r="245" spans="1:10">
      <c r="A245" s="17"/>
      <c r="B245" s="16" t="s">
        <v>248</v>
      </c>
      <c r="C245" s="105">
        <v>1</v>
      </c>
      <c r="D245" s="90" t="s">
        <v>19</v>
      </c>
      <c r="E245" s="52">
        <v>10000000</v>
      </c>
      <c r="F245" s="69">
        <f t="shared" si="95"/>
        <v>1</v>
      </c>
      <c r="G245" s="72">
        <v>10000000</v>
      </c>
      <c r="H245" s="11">
        <f t="shared" si="96"/>
        <v>1</v>
      </c>
      <c r="I245" s="10">
        <f t="shared" si="97"/>
        <v>0</v>
      </c>
      <c r="J245" s="11">
        <f t="shared" si="98"/>
        <v>0</v>
      </c>
    </row>
    <row r="246" spans="1:10">
      <c r="A246" s="17"/>
      <c r="B246" s="21"/>
      <c r="C246" s="102"/>
      <c r="D246" s="97"/>
      <c r="E246" s="53"/>
      <c r="F246" s="73"/>
      <c r="G246" s="74"/>
      <c r="H246" s="38"/>
      <c r="I246" s="39"/>
      <c r="J246" s="40"/>
    </row>
    <row r="247" spans="1:10">
      <c r="A247" s="17"/>
      <c r="B247" s="121" t="s">
        <v>89</v>
      </c>
      <c r="C247" s="103"/>
      <c r="D247" s="98"/>
      <c r="E247" s="54"/>
      <c r="F247" s="75"/>
      <c r="G247" s="76"/>
      <c r="H247" s="19"/>
      <c r="I247" s="20"/>
      <c r="J247" s="19"/>
    </row>
    <row r="248" spans="1:10">
      <c r="A248" s="17"/>
      <c r="B248" s="16" t="s">
        <v>29</v>
      </c>
      <c r="C248" s="101">
        <v>1</v>
      </c>
      <c r="D248" s="87" t="s">
        <v>19</v>
      </c>
      <c r="E248" s="52">
        <v>15000000</v>
      </c>
      <c r="F248" s="69">
        <f t="shared" ref="F248:F260" si="99">+H248</f>
        <v>0</v>
      </c>
      <c r="G248" s="72"/>
      <c r="H248" s="11">
        <f>+G248/E248*100%</f>
        <v>0</v>
      </c>
      <c r="I248" s="10">
        <f>+E248-G248</f>
        <v>15000000</v>
      </c>
      <c r="J248" s="11">
        <f t="shared" ref="J248:J260" si="100">100%-H248</f>
        <v>1</v>
      </c>
    </row>
    <row r="249" spans="1:10">
      <c r="A249" s="17"/>
      <c r="B249" s="16" t="s">
        <v>162</v>
      </c>
      <c r="C249" s="101">
        <v>1</v>
      </c>
      <c r="D249" s="87" t="s">
        <v>19</v>
      </c>
      <c r="E249" s="52">
        <v>8000000</v>
      </c>
      <c r="F249" s="69">
        <f t="shared" si="99"/>
        <v>0</v>
      </c>
      <c r="G249" s="72"/>
      <c r="H249" s="11">
        <f t="shared" ref="H249:H260" si="101">+G249/E249*100%</f>
        <v>0</v>
      </c>
      <c r="I249" s="10">
        <f t="shared" ref="I249:I258" si="102">+E249-G249</f>
        <v>8000000</v>
      </c>
      <c r="J249" s="11">
        <f t="shared" si="100"/>
        <v>1</v>
      </c>
    </row>
    <row r="250" spans="1:10">
      <c r="A250" s="17"/>
      <c r="B250" s="16" t="s">
        <v>249</v>
      </c>
      <c r="C250" s="101">
        <v>1</v>
      </c>
      <c r="D250" s="87" t="s">
        <v>19</v>
      </c>
      <c r="E250" s="52">
        <v>7000000</v>
      </c>
      <c r="F250" s="69">
        <f t="shared" si="99"/>
        <v>0</v>
      </c>
      <c r="G250" s="72"/>
      <c r="H250" s="11">
        <f t="shared" si="101"/>
        <v>0</v>
      </c>
      <c r="I250" s="10">
        <f t="shared" si="102"/>
        <v>7000000</v>
      </c>
      <c r="J250" s="11">
        <f t="shared" si="100"/>
        <v>1</v>
      </c>
    </row>
    <row r="251" spans="1:10">
      <c r="A251" s="17"/>
      <c r="B251" s="16" t="s">
        <v>250</v>
      </c>
      <c r="C251" s="101">
        <v>1</v>
      </c>
      <c r="D251" s="87" t="s">
        <v>19</v>
      </c>
      <c r="E251" s="52">
        <v>1500000</v>
      </c>
      <c r="F251" s="69">
        <f t="shared" si="99"/>
        <v>0</v>
      </c>
      <c r="G251" s="72"/>
      <c r="H251" s="11">
        <f t="shared" si="101"/>
        <v>0</v>
      </c>
      <c r="I251" s="10">
        <f t="shared" si="102"/>
        <v>1500000</v>
      </c>
      <c r="J251" s="11">
        <f t="shared" si="100"/>
        <v>1</v>
      </c>
    </row>
    <row r="252" spans="1:10">
      <c r="A252" s="17"/>
      <c r="B252" s="16" t="s">
        <v>251</v>
      </c>
      <c r="C252" s="101">
        <v>1</v>
      </c>
      <c r="D252" s="87" t="s">
        <v>19</v>
      </c>
      <c r="E252" s="52">
        <v>6000000</v>
      </c>
      <c r="F252" s="69">
        <f t="shared" si="99"/>
        <v>0</v>
      </c>
      <c r="G252" s="72"/>
      <c r="H252" s="11">
        <f t="shared" si="101"/>
        <v>0</v>
      </c>
      <c r="I252" s="10">
        <f t="shared" si="102"/>
        <v>6000000</v>
      </c>
      <c r="J252" s="11">
        <f t="shared" si="100"/>
        <v>1</v>
      </c>
    </row>
    <row r="253" spans="1:10">
      <c r="A253" s="17"/>
      <c r="B253" s="16" t="s">
        <v>252</v>
      </c>
      <c r="C253" s="101">
        <v>1</v>
      </c>
      <c r="D253" s="87" t="s">
        <v>19</v>
      </c>
      <c r="E253" s="52">
        <v>2500000</v>
      </c>
      <c r="F253" s="69">
        <f t="shared" si="99"/>
        <v>0</v>
      </c>
      <c r="G253" s="72"/>
      <c r="H253" s="11">
        <f t="shared" si="101"/>
        <v>0</v>
      </c>
      <c r="I253" s="10">
        <f t="shared" si="102"/>
        <v>2500000</v>
      </c>
      <c r="J253" s="11">
        <f t="shared" si="100"/>
        <v>1</v>
      </c>
    </row>
    <row r="254" spans="1:10">
      <c r="A254" s="17"/>
      <c r="B254" s="16" t="s">
        <v>253</v>
      </c>
      <c r="C254" s="101">
        <v>1</v>
      </c>
      <c r="D254" s="87" t="s">
        <v>243</v>
      </c>
      <c r="E254" s="52">
        <v>10000000</v>
      </c>
      <c r="F254" s="69">
        <f t="shared" si="99"/>
        <v>0</v>
      </c>
      <c r="G254" s="72"/>
      <c r="H254" s="11">
        <f t="shared" si="101"/>
        <v>0</v>
      </c>
      <c r="I254" s="10">
        <f t="shared" si="102"/>
        <v>10000000</v>
      </c>
      <c r="J254" s="11">
        <f t="shared" si="100"/>
        <v>1</v>
      </c>
    </row>
    <row r="255" spans="1:10">
      <c r="A255" s="17"/>
      <c r="B255" s="16" t="s">
        <v>254</v>
      </c>
      <c r="C255" s="101">
        <v>1</v>
      </c>
      <c r="D255" s="87" t="s">
        <v>19</v>
      </c>
      <c r="E255" s="52">
        <v>8000000</v>
      </c>
      <c r="F255" s="69">
        <f t="shared" si="99"/>
        <v>0</v>
      </c>
      <c r="G255" s="72"/>
      <c r="H255" s="11">
        <f t="shared" si="101"/>
        <v>0</v>
      </c>
      <c r="I255" s="10">
        <f t="shared" si="102"/>
        <v>8000000</v>
      </c>
      <c r="J255" s="11">
        <f t="shared" si="100"/>
        <v>1</v>
      </c>
    </row>
    <row r="256" spans="1:10">
      <c r="A256" s="17"/>
      <c r="B256" s="16" t="s">
        <v>255</v>
      </c>
      <c r="C256" s="101">
        <v>1</v>
      </c>
      <c r="D256" s="87" t="s">
        <v>19</v>
      </c>
      <c r="E256" s="52">
        <v>4000000</v>
      </c>
      <c r="F256" s="69">
        <f t="shared" si="99"/>
        <v>0</v>
      </c>
      <c r="G256" s="72"/>
      <c r="H256" s="11">
        <f t="shared" si="101"/>
        <v>0</v>
      </c>
      <c r="I256" s="10">
        <f t="shared" si="102"/>
        <v>4000000</v>
      </c>
      <c r="J256" s="11">
        <f t="shared" si="100"/>
        <v>1</v>
      </c>
    </row>
    <row r="257" spans="1:10">
      <c r="A257" s="17"/>
      <c r="B257" s="16" t="s">
        <v>256</v>
      </c>
      <c r="C257" s="101">
        <v>1</v>
      </c>
      <c r="D257" s="87" t="s">
        <v>19</v>
      </c>
      <c r="E257" s="52">
        <v>1000000</v>
      </c>
      <c r="F257" s="69">
        <f t="shared" si="99"/>
        <v>0</v>
      </c>
      <c r="G257" s="72"/>
      <c r="H257" s="11">
        <f t="shared" si="101"/>
        <v>0</v>
      </c>
      <c r="I257" s="10">
        <f t="shared" si="102"/>
        <v>1000000</v>
      </c>
      <c r="J257" s="11">
        <f t="shared" si="100"/>
        <v>1</v>
      </c>
    </row>
    <row r="258" spans="1:10">
      <c r="A258" s="17"/>
      <c r="B258" s="16" t="s">
        <v>257</v>
      </c>
      <c r="C258" s="101">
        <v>1</v>
      </c>
      <c r="D258" s="87" t="s">
        <v>19</v>
      </c>
      <c r="E258" s="52">
        <v>1000000</v>
      </c>
      <c r="F258" s="69">
        <f t="shared" si="99"/>
        <v>0</v>
      </c>
      <c r="G258" s="72"/>
      <c r="H258" s="11">
        <f t="shared" si="101"/>
        <v>0</v>
      </c>
      <c r="I258" s="10">
        <f t="shared" si="102"/>
        <v>1000000</v>
      </c>
      <c r="J258" s="11">
        <f t="shared" si="100"/>
        <v>1</v>
      </c>
    </row>
    <row r="259" spans="1:10">
      <c r="A259" s="17"/>
      <c r="B259" s="79" t="s">
        <v>258</v>
      </c>
      <c r="C259" s="101">
        <v>1</v>
      </c>
      <c r="D259" s="87" t="s">
        <v>19</v>
      </c>
      <c r="E259" s="52">
        <v>1000000</v>
      </c>
      <c r="F259" s="69">
        <f t="shared" si="99"/>
        <v>0</v>
      </c>
      <c r="G259" s="77"/>
      <c r="H259" s="11">
        <f t="shared" si="101"/>
        <v>0</v>
      </c>
      <c r="I259" s="18">
        <f t="shared" ref="I259:I260" si="103">E259-H259</f>
        <v>1000000</v>
      </c>
      <c r="J259" s="11">
        <f t="shared" si="100"/>
        <v>1</v>
      </c>
    </row>
    <row r="260" spans="1:10">
      <c r="A260" s="17"/>
      <c r="B260" s="79" t="s">
        <v>229</v>
      </c>
      <c r="C260" s="101">
        <v>20</v>
      </c>
      <c r="D260" s="87" t="s">
        <v>314</v>
      </c>
      <c r="E260" s="52">
        <v>5000000</v>
      </c>
      <c r="F260" s="69">
        <f t="shared" si="99"/>
        <v>0</v>
      </c>
      <c r="G260" s="77"/>
      <c r="H260" s="11">
        <f t="shared" si="101"/>
        <v>0</v>
      </c>
      <c r="I260" s="18">
        <f t="shared" si="103"/>
        <v>5000000</v>
      </c>
      <c r="J260" s="11">
        <f t="shared" si="100"/>
        <v>1</v>
      </c>
    </row>
    <row r="261" spans="1:10">
      <c r="A261" s="17"/>
      <c r="B261" s="46"/>
      <c r="C261" s="102"/>
      <c r="D261" s="97"/>
      <c r="E261" s="53"/>
      <c r="F261" s="73"/>
      <c r="G261" s="74"/>
      <c r="H261" s="38"/>
      <c r="I261" s="39"/>
      <c r="J261" s="40"/>
    </row>
    <row r="262" spans="1:10">
      <c r="A262" s="17"/>
      <c r="B262" s="125" t="s">
        <v>90</v>
      </c>
      <c r="C262" s="103"/>
      <c r="D262" s="98"/>
      <c r="E262" s="54"/>
      <c r="F262" s="75"/>
      <c r="G262" s="76"/>
      <c r="H262" s="19"/>
      <c r="I262" s="20"/>
      <c r="J262" s="19"/>
    </row>
    <row r="263" spans="1:10">
      <c r="A263" s="17"/>
      <c r="B263" s="91" t="s">
        <v>259</v>
      </c>
      <c r="C263" s="101">
        <v>1</v>
      </c>
      <c r="D263" s="87" t="s">
        <v>19</v>
      </c>
      <c r="E263" s="52">
        <v>13200000</v>
      </c>
      <c r="F263" s="69">
        <f t="shared" ref="F263:F275" si="104">+H263</f>
        <v>0</v>
      </c>
      <c r="G263" s="72"/>
      <c r="H263" s="11">
        <f>+G263/E263*100%</f>
        <v>0</v>
      </c>
      <c r="I263" s="10">
        <f>+E263-G263</f>
        <v>13200000</v>
      </c>
      <c r="J263" s="11">
        <f t="shared" ref="J263:J275" si="105">100%-H263</f>
        <v>1</v>
      </c>
    </row>
    <row r="264" spans="1:10">
      <c r="A264" s="17"/>
      <c r="B264" s="16" t="s">
        <v>260</v>
      </c>
      <c r="C264" s="101">
        <v>1</v>
      </c>
      <c r="D264" s="87" t="s">
        <v>19</v>
      </c>
      <c r="E264" s="52">
        <v>9250000</v>
      </c>
      <c r="F264" s="69">
        <f t="shared" si="104"/>
        <v>0</v>
      </c>
      <c r="G264" s="72"/>
      <c r="H264" s="11">
        <f>+G264/E264*100%</f>
        <v>0</v>
      </c>
      <c r="I264" s="10">
        <f>+E264-G264</f>
        <v>9250000</v>
      </c>
      <c r="J264" s="11">
        <f t="shared" si="105"/>
        <v>1</v>
      </c>
    </row>
    <row r="265" spans="1:10">
      <c r="A265" s="17"/>
      <c r="B265" s="16" t="s">
        <v>261</v>
      </c>
      <c r="C265" s="101">
        <v>1</v>
      </c>
      <c r="D265" s="87" t="s">
        <v>19</v>
      </c>
      <c r="E265" s="52">
        <v>3000000</v>
      </c>
      <c r="F265" s="69">
        <f t="shared" si="104"/>
        <v>0</v>
      </c>
      <c r="G265" s="72"/>
      <c r="H265" s="11">
        <f>+G265/E265*100%</f>
        <v>0</v>
      </c>
      <c r="I265" s="10">
        <f>+E265-G265</f>
        <v>3000000</v>
      </c>
      <c r="J265" s="11">
        <f t="shared" si="105"/>
        <v>1</v>
      </c>
    </row>
    <row r="266" spans="1:10">
      <c r="A266" s="17"/>
      <c r="B266" s="16" t="s">
        <v>262</v>
      </c>
      <c r="C266" s="101">
        <v>1</v>
      </c>
      <c r="D266" s="87" t="s">
        <v>19</v>
      </c>
      <c r="E266" s="52">
        <v>6800000</v>
      </c>
      <c r="F266" s="69">
        <f t="shared" si="104"/>
        <v>0</v>
      </c>
      <c r="G266" s="72"/>
      <c r="H266" s="11">
        <f t="shared" ref="H266:H275" si="106">+G266/E266*100%</f>
        <v>0</v>
      </c>
      <c r="I266" s="10">
        <f t="shared" ref="I266:I271" si="107">+E266-G266</f>
        <v>6800000</v>
      </c>
      <c r="J266" s="11">
        <f t="shared" si="105"/>
        <v>1</v>
      </c>
    </row>
    <row r="267" spans="1:10">
      <c r="A267" s="17"/>
      <c r="B267" s="16" t="s">
        <v>263</v>
      </c>
      <c r="C267" s="101">
        <v>1</v>
      </c>
      <c r="D267" s="87" t="s">
        <v>19</v>
      </c>
      <c r="E267" s="52">
        <v>3000000</v>
      </c>
      <c r="F267" s="69">
        <f t="shared" si="104"/>
        <v>0</v>
      </c>
      <c r="G267" s="72"/>
      <c r="H267" s="11">
        <f t="shared" si="106"/>
        <v>0</v>
      </c>
      <c r="I267" s="10">
        <f t="shared" si="107"/>
        <v>3000000</v>
      </c>
      <c r="J267" s="11">
        <f t="shared" si="105"/>
        <v>1</v>
      </c>
    </row>
    <row r="268" spans="1:10">
      <c r="A268" s="17"/>
      <c r="B268" s="16" t="s">
        <v>264</v>
      </c>
      <c r="C268" s="101">
        <v>1</v>
      </c>
      <c r="D268" s="87" t="s">
        <v>19</v>
      </c>
      <c r="E268" s="52">
        <v>13500000</v>
      </c>
      <c r="F268" s="69">
        <f t="shared" si="104"/>
        <v>0</v>
      </c>
      <c r="G268" s="72"/>
      <c r="H268" s="11">
        <f t="shared" si="106"/>
        <v>0</v>
      </c>
      <c r="I268" s="10">
        <f t="shared" si="107"/>
        <v>13500000</v>
      </c>
      <c r="J268" s="11">
        <f t="shared" si="105"/>
        <v>1</v>
      </c>
    </row>
    <row r="269" spans="1:10">
      <c r="A269" s="17"/>
      <c r="B269" s="16" t="s">
        <v>24</v>
      </c>
      <c r="C269" s="101">
        <v>60</v>
      </c>
      <c r="D269" s="87" t="s">
        <v>314</v>
      </c>
      <c r="E269" s="52">
        <v>9000000</v>
      </c>
      <c r="F269" s="69">
        <f t="shared" si="104"/>
        <v>0</v>
      </c>
      <c r="G269" s="72"/>
      <c r="H269" s="11">
        <f t="shared" si="106"/>
        <v>0</v>
      </c>
      <c r="I269" s="10">
        <f t="shared" si="107"/>
        <v>9000000</v>
      </c>
      <c r="J269" s="11">
        <f t="shared" si="105"/>
        <v>1</v>
      </c>
    </row>
    <row r="270" spans="1:10">
      <c r="A270" s="17"/>
      <c r="B270" s="16" t="s">
        <v>23</v>
      </c>
      <c r="C270" s="101">
        <v>1</v>
      </c>
      <c r="D270" s="87" t="s">
        <v>25</v>
      </c>
      <c r="E270" s="52">
        <v>2500000</v>
      </c>
      <c r="F270" s="69">
        <f t="shared" si="104"/>
        <v>0</v>
      </c>
      <c r="G270" s="72"/>
      <c r="H270" s="11">
        <f t="shared" si="106"/>
        <v>0</v>
      </c>
      <c r="I270" s="10">
        <f t="shared" si="107"/>
        <v>2500000</v>
      </c>
      <c r="J270" s="11">
        <f t="shared" si="105"/>
        <v>1</v>
      </c>
    </row>
    <row r="271" spans="1:10">
      <c r="A271" s="17"/>
      <c r="B271" s="79" t="s">
        <v>265</v>
      </c>
      <c r="C271" s="101">
        <v>20</v>
      </c>
      <c r="D271" s="87" t="s">
        <v>327</v>
      </c>
      <c r="E271" s="52">
        <v>2800000</v>
      </c>
      <c r="F271" s="69">
        <f t="shared" si="104"/>
        <v>0</v>
      </c>
      <c r="G271" s="72"/>
      <c r="H271" s="11">
        <f t="shared" si="106"/>
        <v>0</v>
      </c>
      <c r="I271" s="10">
        <f t="shared" si="107"/>
        <v>2800000</v>
      </c>
      <c r="J271" s="11">
        <f t="shared" si="105"/>
        <v>1</v>
      </c>
    </row>
    <row r="272" spans="1:10">
      <c r="A272" s="17"/>
      <c r="B272" s="79" t="s">
        <v>198</v>
      </c>
      <c r="C272" s="101">
        <v>11</v>
      </c>
      <c r="D272" s="87" t="s">
        <v>314</v>
      </c>
      <c r="E272" s="52">
        <v>3850000</v>
      </c>
      <c r="F272" s="69">
        <f t="shared" si="104"/>
        <v>0</v>
      </c>
      <c r="G272" s="77"/>
      <c r="H272" s="11">
        <f t="shared" si="106"/>
        <v>0</v>
      </c>
      <c r="I272" s="18">
        <f t="shared" ref="I272:I275" si="108">E272-H272</f>
        <v>3850000</v>
      </c>
      <c r="J272" s="11">
        <f t="shared" si="105"/>
        <v>1</v>
      </c>
    </row>
    <row r="273" spans="1:10">
      <c r="A273" s="17"/>
      <c r="B273" s="79" t="s">
        <v>266</v>
      </c>
      <c r="C273" s="101">
        <v>23</v>
      </c>
      <c r="D273" s="87" t="s">
        <v>314</v>
      </c>
      <c r="E273" s="52">
        <v>1150000</v>
      </c>
      <c r="F273" s="69">
        <f t="shared" si="104"/>
        <v>0</v>
      </c>
      <c r="G273" s="77"/>
      <c r="H273" s="11">
        <f t="shared" si="106"/>
        <v>0</v>
      </c>
      <c r="I273" s="18">
        <f t="shared" si="108"/>
        <v>1150000</v>
      </c>
      <c r="J273" s="11">
        <f t="shared" si="105"/>
        <v>1</v>
      </c>
    </row>
    <row r="274" spans="1:10">
      <c r="A274" s="17"/>
      <c r="B274" s="79" t="s">
        <v>38</v>
      </c>
      <c r="C274" s="101">
        <v>1</v>
      </c>
      <c r="D274" s="87" t="s">
        <v>19</v>
      </c>
      <c r="E274" s="52">
        <v>1500000</v>
      </c>
      <c r="F274" s="69">
        <f t="shared" si="104"/>
        <v>0</v>
      </c>
      <c r="G274" s="77"/>
      <c r="H274" s="11">
        <f t="shared" si="106"/>
        <v>0</v>
      </c>
      <c r="I274" s="18">
        <f t="shared" si="108"/>
        <v>1500000</v>
      </c>
      <c r="J274" s="11">
        <f t="shared" si="105"/>
        <v>1</v>
      </c>
    </row>
    <row r="275" spans="1:10">
      <c r="A275" s="17"/>
      <c r="B275" s="79" t="s">
        <v>109</v>
      </c>
      <c r="C275" s="101">
        <v>1</v>
      </c>
      <c r="D275" s="87" t="s">
        <v>19</v>
      </c>
      <c r="E275" s="52">
        <v>450000</v>
      </c>
      <c r="F275" s="69">
        <f t="shared" si="104"/>
        <v>0</v>
      </c>
      <c r="G275" s="77"/>
      <c r="H275" s="11">
        <f t="shared" si="106"/>
        <v>0</v>
      </c>
      <c r="I275" s="18">
        <f t="shared" si="108"/>
        <v>450000</v>
      </c>
      <c r="J275" s="11">
        <f t="shared" si="105"/>
        <v>1</v>
      </c>
    </row>
    <row r="276" spans="1:10">
      <c r="A276" s="14"/>
      <c r="B276" s="25"/>
      <c r="C276" s="14"/>
      <c r="D276" s="100"/>
      <c r="E276" s="52"/>
      <c r="F276" s="52"/>
      <c r="G276" s="61"/>
      <c r="H276" s="13"/>
      <c r="I276" s="18"/>
      <c r="J276" s="13"/>
    </row>
    <row r="277" spans="1:10">
      <c r="A277" s="34" t="s">
        <v>94</v>
      </c>
      <c r="B277" s="2" t="s">
        <v>95</v>
      </c>
      <c r="C277" s="2"/>
      <c r="D277" s="2"/>
      <c r="E277" s="49">
        <f>SUM(E279:E601)</f>
        <v>750000000</v>
      </c>
      <c r="F277" s="68">
        <f t="shared" ref="F277" si="109">+H277</f>
        <v>0.64200000000000002</v>
      </c>
      <c r="G277" s="62">
        <f>SUM(G280:G601)</f>
        <v>481500000</v>
      </c>
      <c r="H277" s="8">
        <f>+G277/E277*100%</f>
        <v>0.64200000000000002</v>
      </c>
      <c r="I277" s="3">
        <f>SUM(I279:I601)</f>
        <v>267500000</v>
      </c>
      <c r="J277" s="4">
        <f>100%-H277</f>
        <v>0.35799999999999998</v>
      </c>
    </row>
    <row r="278" spans="1:10">
      <c r="A278" s="42"/>
      <c r="B278" s="126" t="s">
        <v>68</v>
      </c>
      <c r="C278" s="36"/>
      <c r="D278" s="36"/>
      <c r="E278" s="55"/>
      <c r="F278" s="55"/>
      <c r="G278" s="63"/>
      <c r="H278" s="44"/>
      <c r="I278" s="43"/>
      <c r="J278" s="45"/>
    </row>
    <row r="279" spans="1:10">
      <c r="A279" s="14"/>
      <c r="B279" s="16" t="s">
        <v>31</v>
      </c>
      <c r="C279" s="101">
        <v>1</v>
      </c>
      <c r="D279" s="87" t="s">
        <v>19</v>
      </c>
      <c r="E279" s="52">
        <v>1000000</v>
      </c>
      <c r="F279" s="69">
        <f t="shared" ref="F279:F288" si="110">+H279</f>
        <v>1</v>
      </c>
      <c r="G279" s="77">
        <v>1000000</v>
      </c>
      <c r="H279" s="11">
        <f>+G279/E279*100%</f>
        <v>1</v>
      </c>
      <c r="I279" s="10">
        <f>+E279-G279</f>
        <v>0</v>
      </c>
      <c r="J279" s="11">
        <f t="shared" ref="J279:J288" si="111">100%-H279</f>
        <v>0</v>
      </c>
    </row>
    <row r="280" spans="1:10">
      <c r="A280" s="14"/>
      <c r="B280" s="132" t="s">
        <v>33</v>
      </c>
      <c r="C280" s="101">
        <v>1</v>
      </c>
      <c r="D280" s="87" t="s">
        <v>19</v>
      </c>
      <c r="E280" s="52">
        <v>1000000</v>
      </c>
      <c r="F280" s="69">
        <f t="shared" si="110"/>
        <v>1</v>
      </c>
      <c r="G280" s="77">
        <v>1000000</v>
      </c>
      <c r="H280" s="11">
        <f>+G280/E280*100%</f>
        <v>1</v>
      </c>
      <c r="I280" s="10">
        <f>+E280-G280</f>
        <v>0</v>
      </c>
      <c r="J280" s="11">
        <f t="shared" si="111"/>
        <v>0</v>
      </c>
    </row>
    <row r="281" spans="1:10">
      <c r="A281" s="14"/>
      <c r="B281" s="16" t="s">
        <v>35</v>
      </c>
      <c r="C281" s="101">
        <v>20</v>
      </c>
      <c r="D281" s="87" t="s">
        <v>91</v>
      </c>
      <c r="E281" s="52">
        <v>5000000</v>
      </c>
      <c r="F281" s="69">
        <f t="shared" si="110"/>
        <v>1</v>
      </c>
      <c r="G281" s="77">
        <v>5000000</v>
      </c>
      <c r="H281" s="11">
        <f t="shared" ref="H281:H288" si="112">+G281/E281*100%</f>
        <v>1</v>
      </c>
      <c r="I281" s="10">
        <f t="shared" ref="I281:I288" si="113">+E281-G281</f>
        <v>0</v>
      </c>
      <c r="J281" s="11">
        <f t="shared" si="111"/>
        <v>0</v>
      </c>
    </row>
    <row r="282" spans="1:10">
      <c r="A282" s="14"/>
      <c r="B282" s="16" t="s">
        <v>109</v>
      </c>
      <c r="C282" s="101">
        <v>1</v>
      </c>
      <c r="D282" s="87" t="s">
        <v>19</v>
      </c>
      <c r="E282" s="52">
        <v>300000</v>
      </c>
      <c r="F282" s="69">
        <f t="shared" si="110"/>
        <v>1</v>
      </c>
      <c r="G282" s="77">
        <v>300000</v>
      </c>
      <c r="H282" s="11">
        <f t="shared" si="112"/>
        <v>1</v>
      </c>
      <c r="I282" s="10">
        <f t="shared" si="113"/>
        <v>0</v>
      </c>
      <c r="J282" s="11">
        <f t="shared" si="111"/>
        <v>0</v>
      </c>
    </row>
    <row r="283" spans="1:10">
      <c r="A283" s="14"/>
      <c r="B283" s="16" t="s">
        <v>67</v>
      </c>
      <c r="C283" s="104">
        <v>1</v>
      </c>
      <c r="D283" s="88" t="s">
        <v>19</v>
      </c>
      <c r="E283" s="52">
        <v>400000</v>
      </c>
      <c r="F283" s="69">
        <f t="shared" si="110"/>
        <v>1</v>
      </c>
      <c r="G283" s="77">
        <v>400000</v>
      </c>
      <c r="H283" s="11">
        <f t="shared" si="112"/>
        <v>1</v>
      </c>
      <c r="I283" s="10">
        <f t="shared" si="113"/>
        <v>0</v>
      </c>
      <c r="J283" s="11">
        <f t="shared" si="111"/>
        <v>0</v>
      </c>
    </row>
    <row r="284" spans="1:10">
      <c r="A284" s="14"/>
      <c r="B284" s="16" t="s">
        <v>28</v>
      </c>
      <c r="C284" s="104">
        <v>24</v>
      </c>
      <c r="D284" s="88" t="s">
        <v>328</v>
      </c>
      <c r="E284" s="52">
        <v>6000000</v>
      </c>
      <c r="F284" s="69">
        <f t="shared" si="110"/>
        <v>0.33333333333333331</v>
      </c>
      <c r="G284" s="77">
        <v>2000000</v>
      </c>
      <c r="H284" s="11">
        <f t="shared" si="112"/>
        <v>0.33333333333333331</v>
      </c>
      <c r="I284" s="10">
        <f t="shared" si="113"/>
        <v>4000000</v>
      </c>
      <c r="J284" s="11">
        <f t="shared" si="111"/>
        <v>0.66666666666666674</v>
      </c>
    </row>
    <row r="285" spans="1:10">
      <c r="A285" s="14"/>
      <c r="B285" s="16" t="s">
        <v>267</v>
      </c>
      <c r="C285" s="101">
        <v>10</v>
      </c>
      <c r="D285" s="87" t="s">
        <v>328</v>
      </c>
      <c r="E285" s="52">
        <v>1000000</v>
      </c>
      <c r="F285" s="69">
        <f t="shared" si="110"/>
        <v>1</v>
      </c>
      <c r="G285" s="77">
        <v>1000000</v>
      </c>
      <c r="H285" s="11">
        <f t="shared" si="112"/>
        <v>1</v>
      </c>
      <c r="I285" s="10">
        <f t="shared" si="113"/>
        <v>0</v>
      </c>
      <c r="J285" s="11">
        <f t="shared" si="111"/>
        <v>0</v>
      </c>
    </row>
    <row r="286" spans="1:10">
      <c r="A286" s="14"/>
      <c r="B286" s="16" t="s">
        <v>268</v>
      </c>
      <c r="C286" s="101">
        <v>1</v>
      </c>
      <c r="D286" s="87" t="s">
        <v>19</v>
      </c>
      <c r="E286" s="52">
        <v>4800000</v>
      </c>
      <c r="F286" s="69">
        <f t="shared" si="110"/>
        <v>0</v>
      </c>
      <c r="G286" s="77"/>
      <c r="H286" s="11">
        <f t="shared" si="112"/>
        <v>0</v>
      </c>
      <c r="I286" s="10">
        <f t="shared" si="113"/>
        <v>4800000</v>
      </c>
      <c r="J286" s="11">
        <f t="shared" si="111"/>
        <v>1</v>
      </c>
    </row>
    <row r="287" spans="1:10">
      <c r="A287" s="14"/>
      <c r="B287" s="16" t="s">
        <v>269</v>
      </c>
      <c r="C287" s="101">
        <v>2</v>
      </c>
      <c r="D287" s="87" t="s">
        <v>91</v>
      </c>
      <c r="E287" s="52">
        <v>6000000</v>
      </c>
      <c r="F287" s="69">
        <f t="shared" si="110"/>
        <v>1</v>
      </c>
      <c r="G287" s="77">
        <v>6000000</v>
      </c>
      <c r="H287" s="11">
        <f t="shared" si="112"/>
        <v>1</v>
      </c>
      <c r="I287" s="10">
        <f t="shared" si="113"/>
        <v>0</v>
      </c>
      <c r="J287" s="11">
        <f t="shared" si="111"/>
        <v>0</v>
      </c>
    </row>
    <row r="288" spans="1:10">
      <c r="A288" s="14"/>
      <c r="B288" s="16" t="s">
        <v>47</v>
      </c>
      <c r="C288" s="104">
        <v>10</v>
      </c>
      <c r="D288" s="88" t="s">
        <v>91</v>
      </c>
      <c r="E288" s="52">
        <v>4500000</v>
      </c>
      <c r="F288" s="69">
        <f t="shared" si="110"/>
        <v>1</v>
      </c>
      <c r="G288" s="77">
        <v>4500000</v>
      </c>
      <c r="H288" s="11">
        <f t="shared" si="112"/>
        <v>1</v>
      </c>
      <c r="I288" s="10">
        <f t="shared" si="113"/>
        <v>0</v>
      </c>
      <c r="J288" s="11">
        <f t="shared" si="111"/>
        <v>0</v>
      </c>
    </row>
    <row r="289" spans="1:10">
      <c r="A289" s="14"/>
      <c r="B289" s="16"/>
      <c r="C289" s="104"/>
      <c r="D289" s="88"/>
      <c r="E289" s="52"/>
      <c r="F289" s="69"/>
      <c r="G289" s="77"/>
      <c r="H289" s="11"/>
      <c r="I289" s="10"/>
      <c r="J289" s="11"/>
    </row>
    <row r="290" spans="1:10">
      <c r="A290" s="14"/>
      <c r="B290" s="122" t="s">
        <v>69</v>
      </c>
      <c r="C290" s="9"/>
      <c r="D290" s="106"/>
      <c r="E290" s="52"/>
      <c r="F290" s="72"/>
      <c r="G290" s="77"/>
      <c r="H290" s="26"/>
      <c r="I290" s="18"/>
      <c r="J290" s="11"/>
    </row>
    <row r="291" spans="1:10">
      <c r="A291" s="14"/>
      <c r="B291" s="16" t="s">
        <v>31</v>
      </c>
      <c r="C291" s="101">
        <v>1</v>
      </c>
      <c r="D291" s="87" t="s">
        <v>19</v>
      </c>
      <c r="E291" s="52">
        <v>1000000</v>
      </c>
      <c r="F291" s="69">
        <f t="shared" ref="F291:F302" si="114">+H291</f>
        <v>1</v>
      </c>
      <c r="G291" s="52">
        <v>1000000</v>
      </c>
      <c r="H291" s="11">
        <f t="shared" ref="H291:H302" si="115">+G291/E291*100%</f>
        <v>1</v>
      </c>
      <c r="I291" s="10">
        <f t="shared" ref="I291:I302" si="116">+E291-G291</f>
        <v>0</v>
      </c>
      <c r="J291" s="11">
        <f t="shared" ref="J291:J302" si="117">100%-H291</f>
        <v>0</v>
      </c>
    </row>
    <row r="292" spans="1:10">
      <c r="A292" s="14"/>
      <c r="B292" s="16" t="s">
        <v>33</v>
      </c>
      <c r="C292" s="101">
        <v>1</v>
      </c>
      <c r="D292" s="87" t="s">
        <v>19</v>
      </c>
      <c r="E292" s="52">
        <v>1500000</v>
      </c>
      <c r="F292" s="69">
        <f t="shared" si="114"/>
        <v>1</v>
      </c>
      <c r="G292" s="52">
        <v>1500000</v>
      </c>
      <c r="H292" s="11">
        <f t="shared" si="115"/>
        <v>1</v>
      </c>
      <c r="I292" s="10">
        <f t="shared" si="116"/>
        <v>0</v>
      </c>
      <c r="J292" s="11">
        <f t="shared" si="117"/>
        <v>0</v>
      </c>
    </row>
    <row r="293" spans="1:10">
      <c r="A293" s="14"/>
      <c r="B293" s="16" t="s">
        <v>35</v>
      </c>
      <c r="C293" s="101">
        <v>16</v>
      </c>
      <c r="D293" s="87" t="s">
        <v>91</v>
      </c>
      <c r="E293" s="52">
        <v>4000000</v>
      </c>
      <c r="F293" s="69">
        <f t="shared" si="114"/>
        <v>1</v>
      </c>
      <c r="G293" s="52">
        <v>4000000</v>
      </c>
      <c r="H293" s="11">
        <f t="shared" si="115"/>
        <v>1</v>
      </c>
      <c r="I293" s="10">
        <f t="shared" si="116"/>
        <v>0</v>
      </c>
      <c r="J293" s="11">
        <f t="shared" si="117"/>
        <v>0</v>
      </c>
    </row>
    <row r="294" spans="1:10">
      <c r="A294" s="14"/>
      <c r="B294" s="16" t="s">
        <v>270</v>
      </c>
      <c r="C294" s="104">
        <v>1</v>
      </c>
      <c r="D294" s="88" t="s">
        <v>19</v>
      </c>
      <c r="E294" s="52">
        <v>450000</v>
      </c>
      <c r="F294" s="69">
        <f t="shared" si="114"/>
        <v>1</v>
      </c>
      <c r="G294" s="52">
        <v>450000</v>
      </c>
      <c r="H294" s="11">
        <f t="shared" si="115"/>
        <v>1</v>
      </c>
      <c r="I294" s="10">
        <f t="shared" si="116"/>
        <v>0</v>
      </c>
      <c r="J294" s="11">
        <f t="shared" si="117"/>
        <v>0</v>
      </c>
    </row>
    <row r="295" spans="1:10">
      <c r="A295" s="14"/>
      <c r="B295" s="16" t="s">
        <v>271</v>
      </c>
      <c r="C295" s="101">
        <v>24</v>
      </c>
      <c r="D295" s="87" t="s">
        <v>328</v>
      </c>
      <c r="E295" s="52">
        <v>6000000</v>
      </c>
      <c r="F295" s="69">
        <f t="shared" si="114"/>
        <v>0.33333333333333331</v>
      </c>
      <c r="G295" s="52">
        <v>2000000</v>
      </c>
      <c r="H295" s="11">
        <f t="shared" si="115"/>
        <v>0.33333333333333331</v>
      </c>
      <c r="I295" s="10">
        <f t="shared" si="116"/>
        <v>4000000</v>
      </c>
      <c r="J295" s="11">
        <f t="shared" si="117"/>
        <v>0.66666666666666674</v>
      </c>
    </row>
    <row r="296" spans="1:10">
      <c r="A296" s="14"/>
      <c r="B296" s="16" t="s">
        <v>37</v>
      </c>
      <c r="C296" s="101">
        <v>1</v>
      </c>
      <c r="D296" s="87" t="s">
        <v>19</v>
      </c>
      <c r="E296" s="52">
        <v>2500000</v>
      </c>
      <c r="F296" s="69">
        <f t="shared" si="114"/>
        <v>0</v>
      </c>
      <c r="G296" s="52"/>
      <c r="H296" s="11">
        <f t="shared" si="115"/>
        <v>0</v>
      </c>
      <c r="I296" s="18">
        <f t="shared" ref="I296:I300" si="118">E296-H296</f>
        <v>2500000</v>
      </c>
      <c r="J296" s="11">
        <f t="shared" si="117"/>
        <v>1</v>
      </c>
    </row>
    <row r="297" spans="1:10">
      <c r="A297" s="14"/>
      <c r="B297" s="16" t="s">
        <v>38</v>
      </c>
      <c r="C297" s="101">
        <v>1</v>
      </c>
      <c r="D297" s="87" t="s">
        <v>19</v>
      </c>
      <c r="E297" s="52">
        <v>450000</v>
      </c>
      <c r="F297" s="69">
        <f t="shared" si="114"/>
        <v>1</v>
      </c>
      <c r="G297" s="52">
        <v>450000</v>
      </c>
      <c r="H297" s="11">
        <f t="shared" si="115"/>
        <v>1</v>
      </c>
      <c r="I297" s="10">
        <f t="shared" si="116"/>
        <v>0</v>
      </c>
      <c r="J297" s="11">
        <f t="shared" si="117"/>
        <v>0</v>
      </c>
    </row>
    <row r="298" spans="1:10">
      <c r="A298" s="14"/>
      <c r="B298" s="16" t="s">
        <v>109</v>
      </c>
      <c r="C298" s="101">
        <v>1</v>
      </c>
      <c r="D298" s="87" t="s">
        <v>19</v>
      </c>
      <c r="E298" s="52">
        <v>500000</v>
      </c>
      <c r="F298" s="69">
        <f t="shared" si="114"/>
        <v>1</v>
      </c>
      <c r="G298" s="52">
        <v>500000</v>
      </c>
      <c r="H298" s="11">
        <f t="shared" si="115"/>
        <v>1</v>
      </c>
      <c r="I298" s="10">
        <f t="shared" si="116"/>
        <v>0</v>
      </c>
      <c r="J298" s="11">
        <f t="shared" si="117"/>
        <v>0</v>
      </c>
    </row>
    <row r="299" spans="1:10">
      <c r="A299" s="14"/>
      <c r="B299" s="16" t="s">
        <v>40</v>
      </c>
      <c r="C299" s="101">
        <v>10</v>
      </c>
      <c r="D299" s="87" t="s">
        <v>328</v>
      </c>
      <c r="E299" s="52">
        <v>1000000</v>
      </c>
      <c r="F299" s="69">
        <f t="shared" si="114"/>
        <v>1</v>
      </c>
      <c r="G299" s="52">
        <v>1000000</v>
      </c>
      <c r="H299" s="11">
        <f t="shared" si="115"/>
        <v>1</v>
      </c>
      <c r="I299" s="10">
        <f t="shared" si="116"/>
        <v>0</v>
      </c>
      <c r="J299" s="11">
        <f t="shared" si="117"/>
        <v>0</v>
      </c>
    </row>
    <row r="300" spans="1:10">
      <c r="A300" s="14"/>
      <c r="B300" s="16" t="s">
        <v>42</v>
      </c>
      <c r="C300" s="101">
        <v>1</v>
      </c>
      <c r="D300" s="87" t="s">
        <v>19</v>
      </c>
      <c r="E300" s="52">
        <v>4800000</v>
      </c>
      <c r="F300" s="69">
        <f t="shared" si="114"/>
        <v>0</v>
      </c>
      <c r="G300" s="77"/>
      <c r="H300" s="11">
        <f t="shared" si="115"/>
        <v>0</v>
      </c>
      <c r="I300" s="18">
        <f t="shared" si="118"/>
        <v>4800000</v>
      </c>
      <c r="J300" s="11">
        <f t="shared" si="117"/>
        <v>1</v>
      </c>
    </row>
    <row r="301" spans="1:10">
      <c r="A301" s="14"/>
      <c r="B301" s="16" t="s">
        <v>41</v>
      </c>
      <c r="C301" s="104">
        <v>4</v>
      </c>
      <c r="D301" s="88" t="s">
        <v>91</v>
      </c>
      <c r="E301" s="52">
        <v>1800000</v>
      </c>
      <c r="F301" s="69">
        <f t="shared" si="114"/>
        <v>1</v>
      </c>
      <c r="G301" s="52">
        <v>1800000</v>
      </c>
      <c r="H301" s="11">
        <f t="shared" si="115"/>
        <v>1</v>
      </c>
      <c r="I301" s="10">
        <f t="shared" si="116"/>
        <v>0</v>
      </c>
      <c r="J301" s="11">
        <f t="shared" si="117"/>
        <v>0</v>
      </c>
    </row>
    <row r="302" spans="1:10">
      <c r="A302" s="14"/>
      <c r="B302" s="16" t="s">
        <v>272</v>
      </c>
      <c r="C302" s="101">
        <v>2</v>
      </c>
      <c r="D302" s="87" t="s">
        <v>91</v>
      </c>
      <c r="E302" s="52">
        <v>6000000</v>
      </c>
      <c r="F302" s="69">
        <f t="shared" si="114"/>
        <v>1</v>
      </c>
      <c r="G302" s="77">
        <v>6000000</v>
      </c>
      <c r="H302" s="11">
        <f t="shared" si="115"/>
        <v>1</v>
      </c>
      <c r="I302" s="10">
        <f t="shared" si="116"/>
        <v>0</v>
      </c>
      <c r="J302" s="11">
        <f t="shared" si="117"/>
        <v>0</v>
      </c>
    </row>
    <row r="303" spans="1:10" ht="15.75">
      <c r="A303" s="14"/>
      <c r="B303" s="85"/>
      <c r="C303" s="9"/>
      <c r="D303" s="106"/>
      <c r="E303" s="52"/>
      <c r="F303" s="72"/>
      <c r="G303" s="77"/>
      <c r="H303" s="11"/>
      <c r="I303" s="18"/>
      <c r="J303" s="11"/>
    </row>
    <row r="304" spans="1:10">
      <c r="A304" s="14"/>
      <c r="B304" s="122" t="s">
        <v>70</v>
      </c>
      <c r="C304" s="9"/>
      <c r="D304" s="106"/>
      <c r="E304" s="52"/>
      <c r="F304" s="72"/>
      <c r="G304" s="77"/>
      <c r="H304" s="26"/>
      <c r="I304" s="18"/>
      <c r="J304" s="11"/>
    </row>
    <row r="305" spans="1:10">
      <c r="A305" s="14"/>
      <c r="B305" s="16" t="s">
        <v>31</v>
      </c>
      <c r="C305" s="101">
        <v>1</v>
      </c>
      <c r="D305" s="87" t="s">
        <v>19</v>
      </c>
      <c r="E305" s="52">
        <v>1000000</v>
      </c>
      <c r="F305" s="69">
        <f t="shared" ref="F305:F315" si="119">+H305</f>
        <v>1</v>
      </c>
      <c r="G305" s="52">
        <v>1000000</v>
      </c>
      <c r="H305" s="11">
        <f t="shared" ref="H305:H315" si="120">+G305/E305*100%</f>
        <v>1</v>
      </c>
      <c r="I305" s="10">
        <f t="shared" ref="I305:I315" si="121">+E305-G305</f>
        <v>0</v>
      </c>
      <c r="J305" s="11">
        <f t="shared" ref="J305:J315" si="122">100%-H305</f>
        <v>0</v>
      </c>
    </row>
    <row r="306" spans="1:10">
      <c r="A306" s="14"/>
      <c r="B306" s="16" t="s">
        <v>33</v>
      </c>
      <c r="C306" s="101">
        <v>1</v>
      </c>
      <c r="D306" s="87" t="s">
        <v>19</v>
      </c>
      <c r="E306" s="52">
        <v>1000000</v>
      </c>
      <c r="F306" s="69">
        <f t="shared" si="119"/>
        <v>1</v>
      </c>
      <c r="G306" s="52">
        <v>1000000</v>
      </c>
      <c r="H306" s="11">
        <f t="shared" si="120"/>
        <v>1</v>
      </c>
      <c r="I306" s="10">
        <f t="shared" si="121"/>
        <v>0</v>
      </c>
      <c r="J306" s="11">
        <f t="shared" si="122"/>
        <v>0</v>
      </c>
    </row>
    <row r="307" spans="1:10">
      <c r="A307" s="14"/>
      <c r="B307" s="16" t="s">
        <v>35</v>
      </c>
      <c r="C307" s="101">
        <v>10</v>
      </c>
      <c r="D307" s="87" t="s">
        <v>91</v>
      </c>
      <c r="E307" s="52">
        <v>2500000</v>
      </c>
      <c r="F307" s="69">
        <f t="shared" si="119"/>
        <v>1</v>
      </c>
      <c r="G307" s="52">
        <v>2500000</v>
      </c>
      <c r="H307" s="11">
        <f t="shared" si="120"/>
        <v>1</v>
      </c>
      <c r="I307" s="10">
        <f t="shared" si="121"/>
        <v>0</v>
      </c>
      <c r="J307" s="11">
        <f t="shared" si="122"/>
        <v>0</v>
      </c>
    </row>
    <row r="308" spans="1:10">
      <c r="A308" s="14"/>
      <c r="B308" s="16" t="s">
        <v>37</v>
      </c>
      <c r="C308" s="101">
        <v>1</v>
      </c>
      <c r="D308" s="87" t="s">
        <v>19</v>
      </c>
      <c r="E308" s="52">
        <v>2500000</v>
      </c>
      <c r="F308" s="69">
        <f t="shared" si="119"/>
        <v>0</v>
      </c>
      <c r="G308" s="52"/>
      <c r="H308" s="11">
        <f t="shared" si="120"/>
        <v>0</v>
      </c>
      <c r="I308" s="18">
        <f t="shared" ref="I308:I313" si="123">E308-H308</f>
        <v>2500000</v>
      </c>
      <c r="J308" s="11">
        <f t="shared" si="122"/>
        <v>1</v>
      </c>
    </row>
    <row r="309" spans="1:10">
      <c r="A309" s="14"/>
      <c r="B309" s="16" t="s">
        <v>38</v>
      </c>
      <c r="C309" s="101">
        <v>1</v>
      </c>
      <c r="D309" s="87" t="s">
        <v>19</v>
      </c>
      <c r="E309" s="52">
        <v>1500000</v>
      </c>
      <c r="F309" s="69">
        <f t="shared" si="119"/>
        <v>1</v>
      </c>
      <c r="G309" s="52">
        <v>1500000</v>
      </c>
      <c r="H309" s="11">
        <f t="shared" si="120"/>
        <v>1</v>
      </c>
      <c r="I309" s="10">
        <f t="shared" si="121"/>
        <v>0</v>
      </c>
      <c r="J309" s="11">
        <f t="shared" si="122"/>
        <v>0</v>
      </c>
    </row>
    <row r="310" spans="1:10">
      <c r="A310" s="14"/>
      <c r="B310" s="16" t="s">
        <v>271</v>
      </c>
      <c r="C310" s="104">
        <v>24</v>
      </c>
      <c r="D310" s="88" t="s">
        <v>328</v>
      </c>
      <c r="E310" s="52">
        <v>6000000</v>
      </c>
      <c r="F310" s="69">
        <f t="shared" si="119"/>
        <v>0.33333333333333331</v>
      </c>
      <c r="G310" s="52">
        <v>2000000</v>
      </c>
      <c r="H310" s="11">
        <f t="shared" si="120"/>
        <v>0.33333333333333331</v>
      </c>
      <c r="I310" s="10">
        <f t="shared" si="121"/>
        <v>4000000</v>
      </c>
      <c r="J310" s="11">
        <f t="shared" si="122"/>
        <v>0.66666666666666674</v>
      </c>
    </row>
    <row r="311" spans="1:10">
      <c r="A311" s="14"/>
      <c r="B311" s="127" t="s">
        <v>67</v>
      </c>
      <c r="C311" s="104">
        <v>1</v>
      </c>
      <c r="D311" s="88" t="s">
        <v>328</v>
      </c>
      <c r="E311" s="52">
        <v>100000</v>
      </c>
      <c r="F311" s="69">
        <f t="shared" si="119"/>
        <v>1</v>
      </c>
      <c r="G311" s="52">
        <v>100000</v>
      </c>
      <c r="H311" s="11">
        <f t="shared" si="120"/>
        <v>1</v>
      </c>
      <c r="I311" s="10">
        <f t="shared" si="121"/>
        <v>0</v>
      </c>
      <c r="J311" s="11">
        <f t="shared" si="122"/>
        <v>0</v>
      </c>
    </row>
    <row r="312" spans="1:10">
      <c r="A312" s="14"/>
      <c r="B312" s="16" t="s">
        <v>267</v>
      </c>
      <c r="C312" s="101">
        <v>1</v>
      </c>
      <c r="D312" s="87" t="s">
        <v>19</v>
      </c>
      <c r="E312" s="52">
        <v>1000000</v>
      </c>
      <c r="F312" s="69">
        <f t="shared" si="119"/>
        <v>1</v>
      </c>
      <c r="G312" s="52">
        <v>1000000</v>
      </c>
      <c r="H312" s="11">
        <f t="shared" si="120"/>
        <v>1</v>
      </c>
      <c r="I312" s="10">
        <f t="shared" si="121"/>
        <v>0</v>
      </c>
      <c r="J312" s="11">
        <f t="shared" si="122"/>
        <v>0</v>
      </c>
    </row>
    <row r="313" spans="1:10">
      <c r="A313" s="14"/>
      <c r="B313" s="16" t="s">
        <v>42</v>
      </c>
      <c r="C313" s="101">
        <v>1</v>
      </c>
      <c r="D313" s="87" t="s">
        <v>19</v>
      </c>
      <c r="E313" s="52">
        <v>4800000</v>
      </c>
      <c r="F313" s="69">
        <f t="shared" si="119"/>
        <v>0</v>
      </c>
      <c r="G313" s="52"/>
      <c r="H313" s="11">
        <f t="shared" si="120"/>
        <v>0</v>
      </c>
      <c r="I313" s="18">
        <f t="shared" si="123"/>
        <v>4800000</v>
      </c>
      <c r="J313" s="11">
        <f t="shared" si="122"/>
        <v>1</v>
      </c>
    </row>
    <row r="314" spans="1:10">
      <c r="A314" s="14"/>
      <c r="B314" s="16" t="s">
        <v>44</v>
      </c>
      <c r="C314" s="104">
        <v>8</v>
      </c>
      <c r="D314" s="88" t="s">
        <v>91</v>
      </c>
      <c r="E314" s="52">
        <v>3600000</v>
      </c>
      <c r="F314" s="69">
        <f t="shared" si="119"/>
        <v>1</v>
      </c>
      <c r="G314" s="52">
        <v>3600000</v>
      </c>
      <c r="H314" s="11">
        <f t="shared" si="120"/>
        <v>1</v>
      </c>
      <c r="I314" s="10">
        <f t="shared" si="121"/>
        <v>0</v>
      </c>
      <c r="J314" s="11">
        <f t="shared" si="122"/>
        <v>0</v>
      </c>
    </row>
    <row r="315" spans="1:10">
      <c r="A315" s="14"/>
      <c r="B315" s="128" t="s">
        <v>312</v>
      </c>
      <c r="C315" s="101">
        <v>2</v>
      </c>
      <c r="D315" s="87" t="s">
        <v>91</v>
      </c>
      <c r="E315" s="52">
        <v>6000000</v>
      </c>
      <c r="F315" s="69">
        <f t="shared" si="119"/>
        <v>1</v>
      </c>
      <c r="G315" s="52">
        <v>6000000</v>
      </c>
      <c r="H315" s="11">
        <f t="shared" si="120"/>
        <v>1</v>
      </c>
      <c r="I315" s="10">
        <f t="shared" si="121"/>
        <v>0</v>
      </c>
      <c r="J315" s="11">
        <f t="shared" si="122"/>
        <v>0</v>
      </c>
    </row>
    <row r="316" spans="1:10">
      <c r="A316" s="14"/>
      <c r="B316" s="16"/>
      <c r="C316" s="9"/>
      <c r="D316" s="106"/>
      <c r="E316" s="52"/>
      <c r="F316" s="72"/>
      <c r="G316" s="77"/>
      <c r="H316" s="11"/>
      <c r="I316" s="18"/>
      <c r="J316" s="11"/>
    </row>
    <row r="317" spans="1:10">
      <c r="A317" s="14"/>
      <c r="B317" s="122" t="s">
        <v>71</v>
      </c>
      <c r="C317" s="9"/>
      <c r="D317" s="106"/>
      <c r="E317" s="52"/>
      <c r="F317" s="72"/>
      <c r="G317" s="77"/>
      <c r="H317" s="26"/>
      <c r="I317" s="18"/>
      <c r="J317" s="11"/>
    </row>
    <row r="318" spans="1:10">
      <c r="A318" s="14"/>
      <c r="B318" s="27" t="s">
        <v>35</v>
      </c>
      <c r="C318" s="101">
        <v>14</v>
      </c>
      <c r="D318" s="87" t="s">
        <v>91</v>
      </c>
      <c r="E318" s="52">
        <v>3500000</v>
      </c>
      <c r="F318" s="69">
        <f t="shared" ref="F318:F330" si="124">+H318</f>
        <v>1</v>
      </c>
      <c r="G318" s="52">
        <v>3500000</v>
      </c>
      <c r="H318" s="11">
        <f t="shared" ref="H318:H330" si="125">+G318/E318*100%</f>
        <v>1</v>
      </c>
      <c r="I318" s="10">
        <f t="shared" ref="I318:I325" si="126">+E318-G318</f>
        <v>0</v>
      </c>
      <c r="J318" s="11">
        <f t="shared" ref="J318:J330" si="127">100%-H318</f>
        <v>0</v>
      </c>
    </row>
    <row r="319" spans="1:10">
      <c r="A319" s="14"/>
      <c r="B319" s="27" t="s">
        <v>33</v>
      </c>
      <c r="C319" s="101">
        <v>1</v>
      </c>
      <c r="D319" s="87" t="s">
        <v>19</v>
      </c>
      <c r="E319" s="52">
        <v>1000000</v>
      </c>
      <c r="F319" s="69">
        <f t="shared" si="124"/>
        <v>1</v>
      </c>
      <c r="G319" s="52">
        <v>1000000</v>
      </c>
      <c r="H319" s="11">
        <f t="shared" si="125"/>
        <v>1</v>
      </c>
      <c r="I319" s="10">
        <f t="shared" si="126"/>
        <v>0</v>
      </c>
      <c r="J319" s="11">
        <f t="shared" si="127"/>
        <v>0</v>
      </c>
    </row>
    <row r="320" spans="1:10">
      <c r="A320" s="14"/>
      <c r="B320" s="16" t="s">
        <v>31</v>
      </c>
      <c r="C320" s="101">
        <v>1</v>
      </c>
      <c r="D320" s="87" t="s">
        <v>19</v>
      </c>
      <c r="E320" s="52">
        <v>1000000</v>
      </c>
      <c r="F320" s="69">
        <f t="shared" si="124"/>
        <v>1</v>
      </c>
      <c r="G320" s="52">
        <v>1000000</v>
      </c>
      <c r="H320" s="11">
        <f t="shared" si="125"/>
        <v>1</v>
      </c>
      <c r="I320" s="10">
        <f t="shared" si="126"/>
        <v>0</v>
      </c>
      <c r="J320" s="11">
        <f t="shared" si="127"/>
        <v>0</v>
      </c>
    </row>
    <row r="321" spans="1:10">
      <c r="A321" s="14"/>
      <c r="B321" s="27" t="s">
        <v>37</v>
      </c>
      <c r="C321" s="101">
        <v>1</v>
      </c>
      <c r="D321" s="87" t="s">
        <v>19</v>
      </c>
      <c r="E321" s="52">
        <v>2500000</v>
      </c>
      <c r="F321" s="69">
        <f t="shared" si="124"/>
        <v>0</v>
      </c>
      <c r="G321" s="52"/>
      <c r="H321" s="11">
        <f t="shared" si="125"/>
        <v>0</v>
      </c>
      <c r="I321" s="18">
        <f t="shared" ref="I321:I328" si="128">E321-H321</f>
        <v>2500000</v>
      </c>
      <c r="J321" s="11">
        <f t="shared" si="127"/>
        <v>1</v>
      </c>
    </row>
    <row r="322" spans="1:10">
      <c r="A322" s="14"/>
      <c r="B322" s="16" t="s">
        <v>38</v>
      </c>
      <c r="C322" s="101">
        <v>1</v>
      </c>
      <c r="D322" s="87" t="s">
        <v>19</v>
      </c>
      <c r="E322" s="52">
        <v>1500000</v>
      </c>
      <c r="F322" s="69">
        <f t="shared" si="124"/>
        <v>1</v>
      </c>
      <c r="G322" s="52">
        <v>1500000</v>
      </c>
      <c r="H322" s="11">
        <f t="shared" si="125"/>
        <v>1</v>
      </c>
      <c r="I322" s="10">
        <f t="shared" si="126"/>
        <v>0</v>
      </c>
      <c r="J322" s="11">
        <f t="shared" si="127"/>
        <v>0</v>
      </c>
    </row>
    <row r="323" spans="1:10">
      <c r="A323" s="14"/>
      <c r="B323" s="16" t="s">
        <v>109</v>
      </c>
      <c r="C323" s="101">
        <v>1</v>
      </c>
      <c r="D323" s="87" t="s">
        <v>19</v>
      </c>
      <c r="E323" s="52">
        <v>500000</v>
      </c>
      <c r="F323" s="69">
        <f t="shared" si="124"/>
        <v>1</v>
      </c>
      <c r="G323" s="52">
        <v>500000</v>
      </c>
      <c r="H323" s="11">
        <f t="shared" si="125"/>
        <v>1</v>
      </c>
      <c r="I323" s="10">
        <f t="shared" si="126"/>
        <v>0</v>
      </c>
      <c r="J323" s="11">
        <f t="shared" si="127"/>
        <v>0</v>
      </c>
    </row>
    <row r="324" spans="1:10">
      <c r="A324" s="14"/>
      <c r="B324" s="16" t="s">
        <v>28</v>
      </c>
      <c r="C324" s="104">
        <v>24</v>
      </c>
      <c r="D324" s="88" t="s">
        <v>328</v>
      </c>
      <c r="E324" s="52">
        <v>6000000</v>
      </c>
      <c r="F324" s="69">
        <f t="shared" si="124"/>
        <v>0.33333333333333331</v>
      </c>
      <c r="G324" s="52">
        <v>2000000</v>
      </c>
      <c r="H324" s="11">
        <f t="shared" si="125"/>
        <v>0.33333333333333331</v>
      </c>
      <c r="I324" s="10">
        <f t="shared" si="126"/>
        <v>4000000</v>
      </c>
      <c r="J324" s="11">
        <f t="shared" si="127"/>
        <v>0.66666666666666674</v>
      </c>
    </row>
    <row r="325" spans="1:10">
      <c r="A325" s="14"/>
      <c r="B325" s="16" t="s">
        <v>39</v>
      </c>
      <c r="C325" s="101">
        <v>1</v>
      </c>
      <c r="D325" s="87" t="s">
        <v>19</v>
      </c>
      <c r="E325" s="52">
        <v>196400</v>
      </c>
      <c r="F325" s="69">
        <f t="shared" si="124"/>
        <v>1</v>
      </c>
      <c r="G325" s="52">
        <v>196400</v>
      </c>
      <c r="H325" s="11">
        <f t="shared" si="125"/>
        <v>1</v>
      </c>
      <c r="I325" s="10">
        <f t="shared" si="126"/>
        <v>0</v>
      </c>
      <c r="J325" s="11">
        <f t="shared" si="127"/>
        <v>0</v>
      </c>
    </row>
    <row r="326" spans="1:10">
      <c r="A326" s="14"/>
      <c r="B326" s="16" t="s">
        <v>273</v>
      </c>
      <c r="C326" s="101">
        <v>1</v>
      </c>
      <c r="D326" s="87" t="s">
        <v>91</v>
      </c>
      <c r="E326" s="52">
        <v>453600</v>
      </c>
      <c r="F326" s="69">
        <f t="shared" si="124"/>
        <v>1</v>
      </c>
      <c r="G326" s="52">
        <v>453600</v>
      </c>
      <c r="H326" s="11">
        <f t="shared" si="125"/>
        <v>1</v>
      </c>
      <c r="I326" s="18">
        <f>SUM(E326-G326)</f>
        <v>0</v>
      </c>
      <c r="J326" s="11">
        <f t="shared" si="127"/>
        <v>0</v>
      </c>
    </row>
    <row r="327" spans="1:10">
      <c r="A327" s="14"/>
      <c r="B327" s="16" t="s">
        <v>267</v>
      </c>
      <c r="C327" s="101">
        <v>12</v>
      </c>
      <c r="D327" s="87" t="s">
        <v>328</v>
      </c>
      <c r="E327" s="52">
        <v>1200000</v>
      </c>
      <c r="F327" s="69">
        <f t="shared" si="124"/>
        <v>1</v>
      </c>
      <c r="G327" s="52">
        <v>1200000</v>
      </c>
      <c r="H327" s="11">
        <f t="shared" si="125"/>
        <v>1</v>
      </c>
      <c r="I327" s="18">
        <f>SUM(E327-G327)</f>
        <v>0</v>
      </c>
      <c r="J327" s="11">
        <f t="shared" si="127"/>
        <v>0</v>
      </c>
    </row>
    <row r="328" spans="1:10">
      <c r="A328" s="14"/>
      <c r="B328" s="16" t="s">
        <v>42</v>
      </c>
      <c r="C328" s="101">
        <v>1</v>
      </c>
      <c r="D328" s="87" t="s">
        <v>19</v>
      </c>
      <c r="E328" s="52">
        <v>4800000</v>
      </c>
      <c r="F328" s="69">
        <f t="shared" si="124"/>
        <v>0</v>
      </c>
      <c r="G328" s="52"/>
      <c r="H328" s="11">
        <f t="shared" si="125"/>
        <v>0</v>
      </c>
      <c r="I328" s="18">
        <f t="shared" si="128"/>
        <v>4800000</v>
      </c>
      <c r="J328" s="11">
        <f t="shared" si="127"/>
        <v>1</v>
      </c>
    </row>
    <row r="329" spans="1:10">
      <c r="A329" s="14"/>
      <c r="B329" s="128" t="s">
        <v>312</v>
      </c>
      <c r="C329" s="101">
        <v>2</v>
      </c>
      <c r="D329" s="87" t="s">
        <v>91</v>
      </c>
      <c r="E329" s="52">
        <v>6000000</v>
      </c>
      <c r="F329" s="69">
        <f t="shared" si="124"/>
        <v>1</v>
      </c>
      <c r="G329" s="52">
        <v>6000000</v>
      </c>
      <c r="H329" s="11">
        <f t="shared" si="125"/>
        <v>1</v>
      </c>
      <c r="I329" s="18">
        <f t="shared" ref="I329:I330" si="129">SUM(E329-G329)</f>
        <v>0</v>
      </c>
      <c r="J329" s="11">
        <f t="shared" si="127"/>
        <v>0</v>
      </c>
    </row>
    <row r="330" spans="1:10">
      <c r="A330" s="14"/>
      <c r="B330" s="16" t="s">
        <v>47</v>
      </c>
      <c r="C330" s="104">
        <v>3</v>
      </c>
      <c r="D330" s="88" t="s">
        <v>91</v>
      </c>
      <c r="E330" s="52">
        <v>1350000</v>
      </c>
      <c r="F330" s="69">
        <f t="shared" si="124"/>
        <v>1</v>
      </c>
      <c r="G330" s="52">
        <v>1350000</v>
      </c>
      <c r="H330" s="11">
        <f t="shared" si="125"/>
        <v>1</v>
      </c>
      <c r="I330" s="18">
        <f t="shared" si="129"/>
        <v>0</v>
      </c>
      <c r="J330" s="11">
        <f t="shared" si="127"/>
        <v>0</v>
      </c>
    </row>
    <row r="331" spans="1:10">
      <c r="A331" s="14"/>
      <c r="B331" s="16"/>
      <c r="C331" s="9"/>
      <c r="D331" s="106"/>
      <c r="E331" s="52"/>
      <c r="F331" s="72"/>
      <c r="G331" s="77"/>
      <c r="H331" s="11"/>
      <c r="I331" s="18"/>
      <c r="J331" s="11"/>
    </row>
    <row r="332" spans="1:10">
      <c r="A332" s="14"/>
      <c r="B332" s="122" t="s">
        <v>73</v>
      </c>
      <c r="C332" s="9"/>
      <c r="D332" s="106"/>
      <c r="E332" s="52"/>
      <c r="F332" s="72"/>
      <c r="G332" s="77"/>
      <c r="H332" s="26"/>
      <c r="I332" s="18"/>
      <c r="J332" s="11"/>
    </row>
    <row r="333" spans="1:10" ht="15.75">
      <c r="A333" s="14"/>
      <c r="B333" s="16" t="s">
        <v>274</v>
      </c>
      <c r="C333" s="107">
        <v>1</v>
      </c>
      <c r="D333" s="93" t="s">
        <v>19</v>
      </c>
      <c r="E333" s="52">
        <v>1000000</v>
      </c>
      <c r="F333" s="69">
        <f t="shared" ref="F333:F345" si="130">+H333</f>
        <v>1</v>
      </c>
      <c r="G333" s="52">
        <v>1000000</v>
      </c>
      <c r="H333" s="11">
        <f t="shared" ref="H333:H345" si="131">+G333/E333*100%</f>
        <v>1</v>
      </c>
      <c r="I333" s="18">
        <f t="shared" ref="I333:I339" si="132">SUM(E333-G333)</f>
        <v>0</v>
      </c>
      <c r="J333" s="11">
        <f t="shared" ref="J333:J345" si="133">100%-H333</f>
        <v>0</v>
      </c>
    </row>
    <row r="334" spans="1:10" ht="15.75">
      <c r="A334" s="14"/>
      <c r="B334" s="16" t="s">
        <v>275</v>
      </c>
      <c r="C334" s="107">
        <v>1</v>
      </c>
      <c r="D334" s="93" t="s">
        <v>19</v>
      </c>
      <c r="E334" s="52">
        <v>1000000</v>
      </c>
      <c r="F334" s="69">
        <f t="shared" si="130"/>
        <v>1</v>
      </c>
      <c r="G334" s="52">
        <v>1000000</v>
      </c>
      <c r="H334" s="11">
        <f t="shared" si="131"/>
        <v>1</v>
      </c>
      <c r="I334" s="18">
        <f t="shared" si="132"/>
        <v>0</v>
      </c>
      <c r="J334" s="11">
        <f t="shared" si="133"/>
        <v>0</v>
      </c>
    </row>
    <row r="335" spans="1:10" ht="15.75">
      <c r="A335" s="14"/>
      <c r="B335" s="16" t="s">
        <v>35</v>
      </c>
      <c r="C335" s="107">
        <v>10</v>
      </c>
      <c r="D335" s="93" t="s">
        <v>91</v>
      </c>
      <c r="E335" s="52">
        <v>2500000</v>
      </c>
      <c r="F335" s="69">
        <f t="shared" si="130"/>
        <v>1</v>
      </c>
      <c r="G335" s="52">
        <v>2500000</v>
      </c>
      <c r="H335" s="11">
        <f t="shared" si="131"/>
        <v>1</v>
      </c>
      <c r="I335" s="18">
        <f t="shared" si="132"/>
        <v>0</v>
      </c>
      <c r="J335" s="11">
        <f t="shared" si="133"/>
        <v>0</v>
      </c>
    </row>
    <row r="336" spans="1:10" ht="15.75">
      <c r="A336" s="14"/>
      <c r="B336" s="16" t="s">
        <v>37</v>
      </c>
      <c r="C336" s="107">
        <v>1</v>
      </c>
      <c r="D336" s="93" t="s">
        <v>19</v>
      </c>
      <c r="E336" s="52">
        <v>2500000</v>
      </c>
      <c r="F336" s="69">
        <f t="shared" si="130"/>
        <v>0</v>
      </c>
      <c r="G336" s="52"/>
      <c r="H336" s="11">
        <f t="shared" si="131"/>
        <v>0</v>
      </c>
      <c r="I336" s="18">
        <f t="shared" ref="I336:I342" si="134">E336-H336</f>
        <v>2500000</v>
      </c>
      <c r="J336" s="11">
        <f t="shared" si="133"/>
        <v>1</v>
      </c>
    </row>
    <row r="337" spans="1:10" ht="15.75">
      <c r="A337" s="14"/>
      <c r="B337" s="16" t="s">
        <v>38</v>
      </c>
      <c r="C337" s="107">
        <v>1</v>
      </c>
      <c r="D337" s="93" t="s">
        <v>19</v>
      </c>
      <c r="E337" s="52">
        <v>1500000</v>
      </c>
      <c r="F337" s="69">
        <f t="shared" si="130"/>
        <v>1</v>
      </c>
      <c r="G337" s="52">
        <v>1500000</v>
      </c>
      <c r="H337" s="11">
        <f t="shared" si="131"/>
        <v>1</v>
      </c>
      <c r="I337" s="18">
        <f t="shared" si="132"/>
        <v>0</v>
      </c>
      <c r="J337" s="11">
        <f t="shared" si="133"/>
        <v>0</v>
      </c>
    </row>
    <row r="338" spans="1:10" ht="15.75">
      <c r="A338" s="14"/>
      <c r="B338" s="16" t="s">
        <v>43</v>
      </c>
      <c r="C338" s="108">
        <v>1</v>
      </c>
      <c r="D338" s="94" t="s">
        <v>19</v>
      </c>
      <c r="E338" s="52">
        <v>296400</v>
      </c>
      <c r="F338" s="69">
        <f t="shared" si="130"/>
        <v>1</v>
      </c>
      <c r="G338" s="52">
        <v>296400</v>
      </c>
      <c r="H338" s="11">
        <f t="shared" si="131"/>
        <v>1</v>
      </c>
      <c r="I338" s="18">
        <f t="shared" si="132"/>
        <v>0</v>
      </c>
      <c r="J338" s="11">
        <f t="shared" si="133"/>
        <v>0</v>
      </c>
    </row>
    <row r="339" spans="1:10" ht="15.75">
      <c r="A339" s="14"/>
      <c r="B339" s="16" t="s">
        <v>109</v>
      </c>
      <c r="C339" s="107">
        <v>1</v>
      </c>
      <c r="D339" s="93" t="s">
        <v>19</v>
      </c>
      <c r="E339" s="52">
        <v>500000</v>
      </c>
      <c r="F339" s="69">
        <f t="shared" si="130"/>
        <v>1</v>
      </c>
      <c r="G339" s="52">
        <v>500000</v>
      </c>
      <c r="H339" s="11">
        <f t="shared" si="131"/>
        <v>1</v>
      </c>
      <c r="I339" s="18">
        <f t="shared" si="132"/>
        <v>0</v>
      </c>
      <c r="J339" s="11">
        <f t="shared" si="133"/>
        <v>0</v>
      </c>
    </row>
    <row r="340" spans="1:10" ht="15.75">
      <c r="A340" s="14"/>
      <c r="B340" s="16" t="s">
        <v>28</v>
      </c>
      <c r="C340" s="107">
        <v>24</v>
      </c>
      <c r="D340" s="93" t="s">
        <v>328</v>
      </c>
      <c r="E340" s="52">
        <v>6000000</v>
      </c>
      <c r="F340" s="69">
        <f t="shared" si="130"/>
        <v>0.33333333333333331</v>
      </c>
      <c r="G340" s="52">
        <v>2000000</v>
      </c>
      <c r="H340" s="11">
        <f t="shared" si="131"/>
        <v>0.33333333333333331</v>
      </c>
      <c r="I340" s="18">
        <f t="shared" ref="I340:I341" si="135">SUM(E340-G340)</f>
        <v>4000000</v>
      </c>
      <c r="J340" s="11">
        <f t="shared" si="133"/>
        <v>0.66666666666666674</v>
      </c>
    </row>
    <row r="341" spans="1:10" ht="15.75">
      <c r="A341" s="14"/>
      <c r="B341" s="16" t="s">
        <v>34</v>
      </c>
      <c r="C341" s="107">
        <v>12</v>
      </c>
      <c r="D341" s="93" t="s">
        <v>328</v>
      </c>
      <c r="E341" s="52">
        <v>1200000</v>
      </c>
      <c r="F341" s="69">
        <f t="shared" si="130"/>
        <v>1</v>
      </c>
      <c r="G341" s="52">
        <v>1200000</v>
      </c>
      <c r="H341" s="11">
        <f t="shared" si="131"/>
        <v>1</v>
      </c>
      <c r="I341" s="18">
        <f t="shared" si="135"/>
        <v>0</v>
      </c>
      <c r="J341" s="11">
        <f t="shared" si="133"/>
        <v>0</v>
      </c>
    </row>
    <row r="342" spans="1:10" ht="15.75">
      <c r="A342" s="14"/>
      <c r="B342" s="16" t="s">
        <v>36</v>
      </c>
      <c r="C342" s="107">
        <v>1</v>
      </c>
      <c r="D342" s="93" t="s">
        <v>19</v>
      </c>
      <c r="E342" s="52">
        <v>4800000</v>
      </c>
      <c r="F342" s="69">
        <f t="shared" si="130"/>
        <v>0</v>
      </c>
      <c r="G342" s="52"/>
      <c r="H342" s="11">
        <f t="shared" si="131"/>
        <v>0</v>
      </c>
      <c r="I342" s="18">
        <f t="shared" si="134"/>
        <v>4800000</v>
      </c>
      <c r="J342" s="11">
        <f t="shared" si="133"/>
        <v>1</v>
      </c>
    </row>
    <row r="343" spans="1:10" ht="15.75">
      <c r="A343" s="14"/>
      <c r="B343" s="16" t="s">
        <v>276</v>
      </c>
      <c r="C343" s="107">
        <v>1</v>
      </c>
      <c r="D343" s="93" t="s">
        <v>91</v>
      </c>
      <c r="E343" s="52">
        <v>453600</v>
      </c>
      <c r="F343" s="69">
        <f t="shared" si="130"/>
        <v>1</v>
      </c>
      <c r="G343" s="77">
        <v>453600</v>
      </c>
      <c r="H343" s="11">
        <f t="shared" si="131"/>
        <v>1</v>
      </c>
      <c r="I343" s="10">
        <f t="shared" ref="I343:I345" si="136">+E343-G343</f>
        <v>0</v>
      </c>
      <c r="J343" s="11">
        <f t="shared" si="133"/>
        <v>0</v>
      </c>
    </row>
    <row r="344" spans="1:10" ht="15.75">
      <c r="A344" s="14"/>
      <c r="B344" s="128" t="s">
        <v>312</v>
      </c>
      <c r="C344" s="107">
        <v>2</v>
      </c>
      <c r="D344" s="93" t="s">
        <v>91</v>
      </c>
      <c r="E344" s="52">
        <v>6000000</v>
      </c>
      <c r="F344" s="69">
        <f t="shared" si="130"/>
        <v>1</v>
      </c>
      <c r="G344" s="52">
        <v>6000000</v>
      </c>
      <c r="H344" s="11">
        <f t="shared" si="131"/>
        <v>1</v>
      </c>
      <c r="I344" s="10">
        <f t="shared" si="136"/>
        <v>0</v>
      </c>
      <c r="J344" s="11">
        <f t="shared" si="133"/>
        <v>0</v>
      </c>
    </row>
    <row r="345" spans="1:10" ht="15.75">
      <c r="A345" s="14"/>
      <c r="B345" s="79" t="s">
        <v>48</v>
      </c>
      <c r="C345" s="108">
        <v>5</v>
      </c>
      <c r="D345" s="94" t="s">
        <v>91</v>
      </c>
      <c r="E345" s="52">
        <v>2250000</v>
      </c>
      <c r="F345" s="69">
        <f t="shared" si="130"/>
        <v>1</v>
      </c>
      <c r="G345" s="52">
        <v>2250000</v>
      </c>
      <c r="H345" s="11">
        <f t="shared" si="131"/>
        <v>1</v>
      </c>
      <c r="I345" s="10">
        <f t="shared" si="136"/>
        <v>0</v>
      </c>
      <c r="J345" s="11">
        <f t="shared" si="133"/>
        <v>0</v>
      </c>
    </row>
    <row r="346" spans="1:10">
      <c r="A346" s="14"/>
      <c r="B346" s="16"/>
      <c r="C346" s="9"/>
      <c r="D346" s="106"/>
      <c r="E346" s="52"/>
      <c r="F346" s="69"/>
      <c r="G346" s="52"/>
      <c r="H346" s="11"/>
      <c r="I346" s="18"/>
      <c r="J346" s="11"/>
    </row>
    <row r="347" spans="1:10">
      <c r="A347" s="14"/>
      <c r="B347" s="16"/>
      <c r="C347" s="9"/>
      <c r="D347" s="106"/>
      <c r="E347" s="52"/>
      <c r="F347" s="72"/>
      <c r="G347" s="77"/>
      <c r="H347" s="11"/>
      <c r="I347" s="18"/>
      <c r="J347" s="11"/>
    </row>
    <row r="348" spans="1:10">
      <c r="A348" s="14"/>
      <c r="B348" s="122" t="s">
        <v>72</v>
      </c>
      <c r="C348" s="9"/>
      <c r="D348" s="106"/>
      <c r="E348" s="52"/>
      <c r="F348" s="72"/>
      <c r="G348" s="77"/>
      <c r="H348" s="26"/>
      <c r="I348" s="18"/>
      <c r="J348" s="11"/>
    </row>
    <row r="349" spans="1:10" ht="15.75">
      <c r="A349" s="14"/>
      <c r="B349" s="16" t="s">
        <v>315</v>
      </c>
      <c r="C349" s="109">
        <v>150</v>
      </c>
      <c r="D349" s="95" t="s">
        <v>46</v>
      </c>
      <c r="E349" s="52">
        <v>1500000</v>
      </c>
      <c r="F349" s="69">
        <f t="shared" ref="F349:F357" si="137">+H349</f>
        <v>1</v>
      </c>
      <c r="G349" s="52">
        <v>1500000</v>
      </c>
      <c r="H349" s="11">
        <f t="shared" ref="H349:H357" si="138">+G349/E349*100%</f>
        <v>1</v>
      </c>
      <c r="I349" s="10">
        <f t="shared" ref="I349:I353" si="139">+E349-G349</f>
        <v>0</v>
      </c>
      <c r="J349" s="11">
        <f t="shared" ref="J349:J357" si="140">100%-H349</f>
        <v>0</v>
      </c>
    </row>
    <row r="350" spans="1:10" ht="15.75">
      <c r="A350" s="14"/>
      <c r="B350" s="16" t="s">
        <v>35</v>
      </c>
      <c r="C350" s="109">
        <v>10</v>
      </c>
      <c r="D350" s="95" t="s">
        <v>91</v>
      </c>
      <c r="E350" s="52">
        <v>2500000</v>
      </c>
      <c r="F350" s="69">
        <f t="shared" si="137"/>
        <v>1</v>
      </c>
      <c r="G350" s="52">
        <v>2500000</v>
      </c>
      <c r="H350" s="11">
        <f t="shared" si="138"/>
        <v>1</v>
      </c>
      <c r="I350" s="10">
        <f t="shared" si="139"/>
        <v>0</v>
      </c>
      <c r="J350" s="11">
        <f t="shared" si="140"/>
        <v>0</v>
      </c>
    </row>
    <row r="351" spans="1:10" ht="15.75">
      <c r="A351" s="14"/>
      <c r="B351" s="16" t="s">
        <v>39</v>
      </c>
      <c r="C351" s="110">
        <v>1</v>
      </c>
      <c r="D351" s="96" t="s">
        <v>19</v>
      </c>
      <c r="E351" s="52">
        <v>71200</v>
      </c>
      <c r="F351" s="69">
        <f t="shared" si="137"/>
        <v>1</v>
      </c>
      <c r="G351" s="52">
        <v>71200</v>
      </c>
      <c r="H351" s="11">
        <f t="shared" si="138"/>
        <v>1</v>
      </c>
      <c r="I351" s="10">
        <f t="shared" si="139"/>
        <v>0</v>
      </c>
      <c r="J351" s="11">
        <f t="shared" si="140"/>
        <v>0</v>
      </c>
    </row>
    <row r="352" spans="1:10" ht="15.75">
      <c r="A352" s="14"/>
      <c r="B352" s="16" t="s">
        <v>28</v>
      </c>
      <c r="C352" s="110">
        <v>24</v>
      </c>
      <c r="D352" s="96" t="s">
        <v>328</v>
      </c>
      <c r="E352" s="52">
        <v>6000000</v>
      </c>
      <c r="F352" s="69">
        <f t="shared" si="137"/>
        <v>0.33333333333333331</v>
      </c>
      <c r="G352" s="52">
        <v>2000000</v>
      </c>
      <c r="H352" s="11">
        <f t="shared" si="138"/>
        <v>0.33333333333333331</v>
      </c>
      <c r="I352" s="10">
        <f t="shared" si="139"/>
        <v>4000000</v>
      </c>
      <c r="J352" s="11">
        <f t="shared" si="140"/>
        <v>0.66666666666666674</v>
      </c>
    </row>
    <row r="353" spans="1:10">
      <c r="A353" s="14"/>
      <c r="B353" s="16" t="s">
        <v>34</v>
      </c>
      <c r="C353" s="101">
        <v>10</v>
      </c>
      <c r="D353" s="87" t="s">
        <v>328</v>
      </c>
      <c r="E353" s="52">
        <v>1000000</v>
      </c>
      <c r="F353" s="69">
        <f t="shared" si="137"/>
        <v>1</v>
      </c>
      <c r="G353" s="52">
        <v>1000000</v>
      </c>
      <c r="H353" s="11">
        <f t="shared" si="138"/>
        <v>1</v>
      </c>
      <c r="I353" s="10">
        <f t="shared" si="139"/>
        <v>0</v>
      </c>
      <c r="J353" s="11">
        <f t="shared" si="140"/>
        <v>0</v>
      </c>
    </row>
    <row r="354" spans="1:10">
      <c r="A354" s="14"/>
      <c r="B354" s="16" t="s">
        <v>36</v>
      </c>
      <c r="C354" s="101">
        <v>1</v>
      </c>
      <c r="D354" s="87" t="s">
        <v>19</v>
      </c>
      <c r="E354" s="52">
        <v>4800000</v>
      </c>
      <c r="F354" s="69">
        <f t="shared" si="137"/>
        <v>0</v>
      </c>
      <c r="G354" s="52"/>
      <c r="H354" s="11">
        <f t="shared" si="138"/>
        <v>0</v>
      </c>
      <c r="I354" s="18">
        <f t="shared" ref="I354" si="141">E354-H354</f>
        <v>4800000</v>
      </c>
      <c r="J354" s="11">
        <f t="shared" si="140"/>
        <v>1</v>
      </c>
    </row>
    <row r="355" spans="1:10">
      <c r="A355" s="14"/>
      <c r="B355" s="16" t="s">
        <v>276</v>
      </c>
      <c r="C355" s="101">
        <v>8</v>
      </c>
      <c r="D355" s="87" t="s">
        <v>91</v>
      </c>
      <c r="E355" s="52">
        <v>3628800</v>
      </c>
      <c r="F355" s="69">
        <f t="shared" si="137"/>
        <v>1</v>
      </c>
      <c r="G355" s="72">
        <v>3628800</v>
      </c>
      <c r="H355" s="11">
        <f t="shared" si="138"/>
        <v>1</v>
      </c>
      <c r="I355" s="10">
        <f t="shared" ref="I355:I357" si="142">+E355-G355</f>
        <v>0</v>
      </c>
      <c r="J355" s="11">
        <f t="shared" si="140"/>
        <v>0</v>
      </c>
    </row>
    <row r="356" spans="1:10" ht="15.75">
      <c r="A356" s="14"/>
      <c r="B356" s="16" t="s">
        <v>277</v>
      </c>
      <c r="C356" s="109">
        <v>2</v>
      </c>
      <c r="D356" s="95" t="s">
        <v>91</v>
      </c>
      <c r="E356" s="52">
        <v>6000000</v>
      </c>
      <c r="F356" s="69">
        <f t="shared" si="137"/>
        <v>1</v>
      </c>
      <c r="G356" s="52">
        <v>6000000</v>
      </c>
      <c r="H356" s="11">
        <f t="shared" si="138"/>
        <v>1</v>
      </c>
      <c r="I356" s="10">
        <f t="shared" si="142"/>
        <v>0</v>
      </c>
      <c r="J356" s="11">
        <f t="shared" si="140"/>
        <v>0</v>
      </c>
    </row>
    <row r="357" spans="1:10" ht="15.75">
      <c r="A357" s="14"/>
      <c r="B357" s="16" t="s">
        <v>112</v>
      </c>
      <c r="C357" s="110">
        <v>10</v>
      </c>
      <c r="D357" s="96" t="s">
        <v>91</v>
      </c>
      <c r="E357" s="52">
        <v>4500000</v>
      </c>
      <c r="F357" s="69">
        <f t="shared" si="137"/>
        <v>1</v>
      </c>
      <c r="G357" s="52">
        <v>4500000</v>
      </c>
      <c r="H357" s="11">
        <f t="shared" si="138"/>
        <v>1</v>
      </c>
      <c r="I357" s="10">
        <f t="shared" si="142"/>
        <v>0</v>
      </c>
      <c r="J357" s="11">
        <f t="shared" si="140"/>
        <v>0</v>
      </c>
    </row>
    <row r="358" spans="1:10" ht="15.75">
      <c r="A358" s="14"/>
      <c r="B358" s="85"/>
      <c r="C358" s="9"/>
      <c r="D358" s="106"/>
      <c r="E358" s="52"/>
      <c r="F358" s="72"/>
      <c r="G358" s="77"/>
      <c r="H358" s="11"/>
      <c r="I358" s="18"/>
      <c r="J358" s="11"/>
    </row>
    <row r="359" spans="1:10">
      <c r="A359" s="14"/>
      <c r="B359" s="122" t="s">
        <v>74</v>
      </c>
      <c r="C359" s="9"/>
      <c r="D359" s="106"/>
      <c r="E359" s="52"/>
      <c r="F359" s="72"/>
      <c r="G359" s="77"/>
      <c r="H359" s="26"/>
      <c r="I359" s="18"/>
      <c r="J359" s="11"/>
    </row>
    <row r="360" spans="1:10">
      <c r="A360" s="14"/>
      <c r="B360" s="16" t="s">
        <v>329</v>
      </c>
      <c r="C360" s="101">
        <v>100</v>
      </c>
      <c r="D360" s="87" t="s">
        <v>46</v>
      </c>
      <c r="E360" s="52">
        <v>1000000</v>
      </c>
      <c r="F360" s="69">
        <f t="shared" ref="F360:F369" si="143">+H360</f>
        <v>1</v>
      </c>
      <c r="G360" s="52">
        <v>1000000</v>
      </c>
      <c r="H360" s="11">
        <f t="shared" ref="H360:H369" si="144">+G360/E360*100%</f>
        <v>1</v>
      </c>
      <c r="I360" s="10">
        <f t="shared" ref="I360:I369" si="145">+E360-G360</f>
        <v>0</v>
      </c>
      <c r="J360" s="11">
        <f t="shared" ref="J360:J369" si="146">100%-H360</f>
        <v>0</v>
      </c>
    </row>
    <row r="361" spans="1:10">
      <c r="A361" s="14"/>
      <c r="B361" s="16" t="s">
        <v>330</v>
      </c>
      <c r="C361" s="101">
        <v>100</v>
      </c>
      <c r="D361" s="87" t="s">
        <v>280</v>
      </c>
      <c r="E361" s="52">
        <v>1000000</v>
      </c>
      <c r="F361" s="69">
        <f t="shared" si="143"/>
        <v>1</v>
      </c>
      <c r="G361" s="52">
        <v>1000000</v>
      </c>
      <c r="H361" s="11">
        <f t="shared" si="144"/>
        <v>1</v>
      </c>
      <c r="I361" s="10">
        <f t="shared" si="145"/>
        <v>0</v>
      </c>
      <c r="J361" s="11">
        <f t="shared" si="146"/>
        <v>0</v>
      </c>
    </row>
    <row r="362" spans="1:10">
      <c r="A362" s="14"/>
      <c r="B362" s="16" t="s">
        <v>278</v>
      </c>
      <c r="C362" s="104">
        <v>21</v>
      </c>
      <c r="D362" s="88" t="s">
        <v>19</v>
      </c>
      <c r="E362" s="52">
        <v>5250000</v>
      </c>
      <c r="F362" s="69">
        <f t="shared" si="143"/>
        <v>1</v>
      </c>
      <c r="G362" s="52">
        <v>5250000</v>
      </c>
      <c r="H362" s="11">
        <f t="shared" si="144"/>
        <v>1</v>
      </c>
      <c r="I362" s="10">
        <f t="shared" si="145"/>
        <v>0</v>
      </c>
      <c r="J362" s="11">
        <f t="shared" si="146"/>
        <v>0</v>
      </c>
    </row>
    <row r="363" spans="1:10">
      <c r="A363" s="14"/>
      <c r="B363" s="16" t="s">
        <v>279</v>
      </c>
      <c r="C363" s="101">
        <v>1</v>
      </c>
      <c r="D363" s="87" t="s">
        <v>19</v>
      </c>
      <c r="E363" s="52">
        <v>450000</v>
      </c>
      <c r="F363" s="69">
        <f t="shared" si="143"/>
        <v>1</v>
      </c>
      <c r="G363" s="52">
        <v>450000</v>
      </c>
      <c r="H363" s="11">
        <f t="shared" si="144"/>
        <v>1</v>
      </c>
      <c r="I363" s="10">
        <f t="shared" si="145"/>
        <v>0</v>
      </c>
      <c r="J363" s="11">
        <f t="shared" si="146"/>
        <v>0</v>
      </c>
    </row>
    <row r="364" spans="1:10">
      <c r="A364" s="14"/>
      <c r="B364" s="16" t="s">
        <v>28</v>
      </c>
      <c r="C364" s="101">
        <v>24</v>
      </c>
      <c r="D364" s="87" t="s">
        <v>328</v>
      </c>
      <c r="E364" s="52">
        <v>6000000</v>
      </c>
      <c r="F364" s="69">
        <f t="shared" si="143"/>
        <v>0.33333333333333331</v>
      </c>
      <c r="G364" s="52">
        <v>2000000</v>
      </c>
      <c r="H364" s="11">
        <f t="shared" si="144"/>
        <v>0.33333333333333331</v>
      </c>
      <c r="I364" s="10">
        <f t="shared" si="145"/>
        <v>4000000</v>
      </c>
      <c r="J364" s="11">
        <f t="shared" si="146"/>
        <v>0.66666666666666674</v>
      </c>
    </row>
    <row r="365" spans="1:10">
      <c r="A365" s="14"/>
      <c r="B365" s="16" t="s">
        <v>267</v>
      </c>
      <c r="C365" s="101">
        <v>10</v>
      </c>
      <c r="D365" s="87" t="s">
        <v>328</v>
      </c>
      <c r="E365" s="52">
        <v>1000000</v>
      </c>
      <c r="F365" s="69">
        <f t="shared" si="143"/>
        <v>1</v>
      </c>
      <c r="G365" s="52">
        <v>1000000</v>
      </c>
      <c r="H365" s="11">
        <f t="shared" si="144"/>
        <v>1</v>
      </c>
      <c r="I365" s="10">
        <f t="shared" si="145"/>
        <v>0</v>
      </c>
      <c r="J365" s="11">
        <f t="shared" si="146"/>
        <v>0</v>
      </c>
    </row>
    <row r="366" spans="1:10">
      <c r="A366" s="14"/>
      <c r="B366" s="16" t="s">
        <v>42</v>
      </c>
      <c r="C366" s="101">
        <v>1</v>
      </c>
      <c r="D366" s="87" t="s">
        <v>19</v>
      </c>
      <c r="E366" s="52">
        <v>4800000</v>
      </c>
      <c r="F366" s="69">
        <f t="shared" si="143"/>
        <v>0</v>
      </c>
      <c r="G366" s="52"/>
      <c r="H366" s="11">
        <f t="shared" si="144"/>
        <v>0</v>
      </c>
      <c r="I366" s="18">
        <f t="shared" ref="I366" si="147">E366-H366</f>
        <v>4800000</v>
      </c>
      <c r="J366" s="11">
        <f t="shared" si="146"/>
        <v>1</v>
      </c>
    </row>
    <row r="367" spans="1:10">
      <c r="A367" s="14"/>
      <c r="B367" s="16" t="s">
        <v>51</v>
      </c>
      <c r="C367" s="104">
        <v>10</v>
      </c>
      <c r="D367" s="88" t="s">
        <v>91</v>
      </c>
      <c r="E367" s="52">
        <v>4500000</v>
      </c>
      <c r="F367" s="69">
        <f t="shared" si="143"/>
        <v>1</v>
      </c>
      <c r="G367" s="52">
        <v>4500000</v>
      </c>
      <c r="H367" s="11">
        <f t="shared" si="144"/>
        <v>1</v>
      </c>
      <c r="I367" s="10">
        <f t="shared" si="145"/>
        <v>0</v>
      </c>
      <c r="J367" s="11">
        <f t="shared" si="146"/>
        <v>0</v>
      </c>
    </row>
    <row r="368" spans="1:10">
      <c r="A368" s="14"/>
      <c r="B368" s="135" t="s">
        <v>312</v>
      </c>
      <c r="C368" s="101">
        <v>1</v>
      </c>
      <c r="D368" s="87" t="s">
        <v>91</v>
      </c>
      <c r="E368" s="52">
        <v>3000000</v>
      </c>
      <c r="F368" s="69">
        <f t="shared" si="143"/>
        <v>1</v>
      </c>
      <c r="G368" s="52">
        <v>3000000</v>
      </c>
      <c r="H368" s="11">
        <f t="shared" si="144"/>
        <v>1</v>
      </c>
      <c r="I368" s="10">
        <f t="shared" si="145"/>
        <v>0</v>
      </c>
      <c r="J368" s="11">
        <f t="shared" si="146"/>
        <v>0</v>
      </c>
    </row>
    <row r="369" spans="1:10">
      <c r="A369" s="14"/>
      <c r="B369" s="135" t="s">
        <v>312</v>
      </c>
      <c r="C369" s="101">
        <v>1</v>
      </c>
      <c r="D369" s="87" t="s">
        <v>91</v>
      </c>
      <c r="E369" s="52">
        <v>3000000</v>
      </c>
      <c r="F369" s="69">
        <f t="shared" si="143"/>
        <v>1</v>
      </c>
      <c r="G369" s="52">
        <v>3000000</v>
      </c>
      <c r="H369" s="11">
        <f t="shared" si="144"/>
        <v>1</v>
      </c>
      <c r="I369" s="10">
        <f t="shared" si="145"/>
        <v>0</v>
      </c>
      <c r="J369" s="11">
        <f t="shared" si="146"/>
        <v>0</v>
      </c>
    </row>
    <row r="370" spans="1:10">
      <c r="A370" s="14"/>
      <c r="B370" s="16"/>
      <c r="C370" s="101"/>
      <c r="D370" s="87"/>
      <c r="E370" s="52"/>
      <c r="F370" s="72"/>
      <c r="G370" s="77"/>
      <c r="H370" s="26"/>
      <c r="I370" s="18"/>
      <c r="J370" s="11"/>
    </row>
    <row r="371" spans="1:10">
      <c r="A371" s="14"/>
      <c r="B371" s="123" t="s">
        <v>75</v>
      </c>
      <c r="C371" s="14"/>
      <c r="D371" s="100"/>
      <c r="E371" s="52"/>
      <c r="F371" s="72"/>
      <c r="G371" s="77"/>
      <c r="H371" s="26"/>
      <c r="I371" s="18"/>
      <c r="J371" s="11"/>
    </row>
    <row r="372" spans="1:10" ht="15.75">
      <c r="A372" s="14"/>
      <c r="B372" s="13" t="s">
        <v>281</v>
      </c>
      <c r="C372" s="109">
        <v>1</v>
      </c>
      <c r="D372" s="95" t="s">
        <v>19</v>
      </c>
      <c r="E372" s="52">
        <v>1500000</v>
      </c>
      <c r="F372" s="69">
        <f t="shared" ref="F372:F383" si="148">+H372</f>
        <v>1</v>
      </c>
      <c r="G372" s="52">
        <v>1500000</v>
      </c>
      <c r="H372" s="11">
        <f t="shared" ref="H372:H382" si="149">+G372/E372*100%</f>
        <v>1</v>
      </c>
      <c r="I372" s="10">
        <f t="shared" ref="I372:I383" si="150">+E372-G372</f>
        <v>0</v>
      </c>
      <c r="J372" s="11">
        <f t="shared" ref="J372:J383" si="151">100%-H372</f>
        <v>0</v>
      </c>
    </row>
    <row r="373" spans="1:10" ht="15.75">
      <c r="A373" s="14"/>
      <c r="B373" s="13" t="s">
        <v>56</v>
      </c>
      <c r="C373" s="109">
        <v>2</v>
      </c>
      <c r="D373" s="95" t="s">
        <v>91</v>
      </c>
      <c r="E373" s="52">
        <v>500000</v>
      </c>
      <c r="F373" s="69">
        <f t="shared" si="148"/>
        <v>1</v>
      </c>
      <c r="G373" s="52">
        <v>500000</v>
      </c>
      <c r="H373" s="11">
        <f t="shared" si="149"/>
        <v>1</v>
      </c>
      <c r="I373" s="10">
        <f t="shared" si="150"/>
        <v>0</v>
      </c>
      <c r="J373" s="11">
        <f t="shared" si="151"/>
        <v>0</v>
      </c>
    </row>
    <row r="374" spans="1:10" ht="15.75">
      <c r="A374" s="14"/>
      <c r="B374" s="13" t="s">
        <v>53</v>
      </c>
      <c r="C374" s="109">
        <v>1</v>
      </c>
      <c r="D374" s="95" t="s">
        <v>19</v>
      </c>
      <c r="E374" s="52">
        <v>2500000</v>
      </c>
      <c r="F374" s="69">
        <f t="shared" si="148"/>
        <v>0</v>
      </c>
      <c r="G374" s="52"/>
      <c r="H374" s="11">
        <f t="shared" si="149"/>
        <v>0</v>
      </c>
      <c r="I374" s="10">
        <f t="shared" si="150"/>
        <v>2500000</v>
      </c>
      <c r="J374" s="11">
        <f t="shared" si="151"/>
        <v>1</v>
      </c>
    </row>
    <row r="375" spans="1:10" ht="15.75">
      <c r="A375" s="14"/>
      <c r="B375" s="13" t="s">
        <v>57</v>
      </c>
      <c r="C375" s="109">
        <v>1</v>
      </c>
      <c r="D375" s="95" t="s">
        <v>19</v>
      </c>
      <c r="E375" s="52">
        <v>1500000</v>
      </c>
      <c r="F375" s="69">
        <f t="shared" si="148"/>
        <v>1</v>
      </c>
      <c r="G375" s="52">
        <v>1500000</v>
      </c>
      <c r="H375" s="11">
        <f t="shared" si="149"/>
        <v>1</v>
      </c>
      <c r="I375" s="10">
        <f t="shared" si="150"/>
        <v>0</v>
      </c>
      <c r="J375" s="11">
        <f t="shared" si="151"/>
        <v>0</v>
      </c>
    </row>
    <row r="376" spans="1:10" ht="15.75">
      <c r="A376" s="14"/>
      <c r="B376" s="13" t="s">
        <v>271</v>
      </c>
      <c r="C376" s="109">
        <v>24</v>
      </c>
      <c r="D376" s="95" t="s">
        <v>328</v>
      </c>
      <c r="E376" s="52">
        <v>6000000</v>
      </c>
      <c r="F376" s="69">
        <f t="shared" si="148"/>
        <v>0.33333333333333331</v>
      </c>
      <c r="G376" s="52">
        <v>2000000</v>
      </c>
      <c r="H376" s="11">
        <f t="shared" si="149"/>
        <v>0.33333333333333331</v>
      </c>
      <c r="I376" s="10">
        <f t="shared" si="150"/>
        <v>4000000</v>
      </c>
      <c r="J376" s="11">
        <f t="shared" si="151"/>
        <v>0.66666666666666674</v>
      </c>
    </row>
    <row r="377" spans="1:10" ht="15.75">
      <c r="A377" s="14"/>
      <c r="B377" s="13" t="s">
        <v>85</v>
      </c>
      <c r="C377" s="109">
        <v>1</v>
      </c>
      <c r="D377" s="95" t="s">
        <v>19</v>
      </c>
      <c r="E377" s="52">
        <v>1500000</v>
      </c>
      <c r="F377" s="69">
        <f t="shared" si="148"/>
        <v>1</v>
      </c>
      <c r="G377" s="52">
        <v>1500000</v>
      </c>
      <c r="H377" s="11">
        <f t="shared" si="149"/>
        <v>1</v>
      </c>
      <c r="I377" s="10">
        <f t="shared" si="150"/>
        <v>0</v>
      </c>
      <c r="J377" s="11">
        <f t="shared" si="151"/>
        <v>0</v>
      </c>
    </row>
    <row r="378" spans="1:10" ht="15.75">
      <c r="A378" s="14"/>
      <c r="B378" s="13" t="s">
        <v>282</v>
      </c>
      <c r="C378" s="109">
        <v>1</v>
      </c>
      <c r="D378" s="95" t="s">
        <v>19</v>
      </c>
      <c r="E378" s="52">
        <v>200000</v>
      </c>
      <c r="F378" s="69">
        <f t="shared" si="148"/>
        <v>1</v>
      </c>
      <c r="G378" s="52">
        <v>200000</v>
      </c>
      <c r="H378" s="11">
        <f t="shared" si="149"/>
        <v>1</v>
      </c>
      <c r="I378" s="10">
        <f t="shared" si="150"/>
        <v>0</v>
      </c>
      <c r="J378" s="11">
        <f t="shared" si="151"/>
        <v>0</v>
      </c>
    </row>
    <row r="379" spans="1:10" ht="15.75">
      <c r="A379" s="14"/>
      <c r="B379" s="13" t="s">
        <v>52</v>
      </c>
      <c r="C379" s="109">
        <v>10</v>
      </c>
      <c r="D379" s="95" t="s">
        <v>328</v>
      </c>
      <c r="E379" s="52">
        <v>1000000</v>
      </c>
      <c r="F379" s="69">
        <f t="shared" si="148"/>
        <v>1</v>
      </c>
      <c r="G379" s="52">
        <v>1000000</v>
      </c>
      <c r="H379" s="11">
        <f t="shared" si="149"/>
        <v>1</v>
      </c>
      <c r="I379" s="10">
        <f t="shared" si="150"/>
        <v>0</v>
      </c>
      <c r="J379" s="11">
        <f t="shared" si="151"/>
        <v>0</v>
      </c>
    </row>
    <row r="380" spans="1:10" ht="15.75">
      <c r="A380" s="14"/>
      <c r="B380" s="13" t="s">
        <v>283</v>
      </c>
      <c r="C380" s="109">
        <v>1</v>
      </c>
      <c r="D380" s="95" t="s">
        <v>19</v>
      </c>
      <c r="E380" s="52">
        <v>4800000</v>
      </c>
      <c r="F380" s="69">
        <f t="shared" si="148"/>
        <v>0</v>
      </c>
      <c r="G380" s="52"/>
      <c r="H380" s="11">
        <f t="shared" si="149"/>
        <v>0</v>
      </c>
      <c r="I380" s="18">
        <f t="shared" ref="I380" si="152">E380-H380</f>
        <v>4800000</v>
      </c>
      <c r="J380" s="11">
        <f t="shared" si="151"/>
        <v>1</v>
      </c>
    </row>
    <row r="381" spans="1:10" ht="15.75">
      <c r="A381" s="14"/>
      <c r="B381" s="13" t="s">
        <v>54</v>
      </c>
      <c r="C381" s="109">
        <v>5</v>
      </c>
      <c r="D381" s="95" t="s">
        <v>91</v>
      </c>
      <c r="E381" s="52">
        <v>2250000</v>
      </c>
      <c r="F381" s="69">
        <f t="shared" si="148"/>
        <v>1</v>
      </c>
      <c r="G381" s="52">
        <v>2250000</v>
      </c>
      <c r="H381" s="11">
        <f t="shared" si="149"/>
        <v>1</v>
      </c>
      <c r="I381" s="10">
        <f t="shared" si="150"/>
        <v>0</v>
      </c>
      <c r="J381" s="11">
        <f t="shared" si="151"/>
        <v>0</v>
      </c>
    </row>
    <row r="382" spans="1:10" ht="15.75">
      <c r="A382" s="14"/>
      <c r="B382" s="13" t="s">
        <v>55</v>
      </c>
      <c r="C382" s="109">
        <v>5</v>
      </c>
      <c r="D382" s="95" t="s">
        <v>91</v>
      </c>
      <c r="E382" s="52">
        <v>2250000</v>
      </c>
      <c r="F382" s="69">
        <f t="shared" si="148"/>
        <v>1</v>
      </c>
      <c r="G382" s="52">
        <v>2250000</v>
      </c>
      <c r="H382" s="11">
        <f t="shared" si="149"/>
        <v>1</v>
      </c>
      <c r="I382" s="10">
        <f t="shared" si="150"/>
        <v>0</v>
      </c>
      <c r="J382" s="11">
        <f t="shared" si="151"/>
        <v>0</v>
      </c>
    </row>
    <row r="383" spans="1:10" ht="15.75">
      <c r="A383" s="14"/>
      <c r="B383" s="129" t="s">
        <v>343</v>
      </c>
      <c r="C383" s="109">
        <v>2</v>
      </c>
      <c r="D383" s="95" t="s">
        <v>91</v>
      </c>
      <c r="E383" s="52">
        <v>6000000</v>
      </c>
      <c r="F383" s="69">
        <f t="shared" si="148"/>
        <v>1</v>
      </c>
      <c r="G383" s="52">
        <v>6000000</v>
      </c>
      <c r="H383" s="11">
        <f>+G383/E383*100%</f>
        <v>1</v>
      </c>
      <c r="I383" s="10">
        <f t="shared" si="150"/>
        <v>0</v>
      </c>
      <c r="J383" s="11">
        <f t="shared" si="151"/>
        <v>0</v>
      </c>
    </row>
    <row r="384" spans="1:10">
      <c r="A384" s="14"/>
      <c r="B384" s="13"/>
      <c r="C384" s="14"/>
      <c r="D384" s="100"/>
      <c r="E384" s="52"/>
      <c r="F384" s="72"/>
      <c r="G384" s="77"/>
      <c r="H384" s="11"/>
      <c r="I384" s="18"/>
      <c r="J384" s="11"/>
    </row>
    <row r="385" spans="1:10">
      <c r="A385" s="14"/>
      <c r="B385" s="123" t="s">
        <v>76</v>
      </c>
      <c r="C385" s="14"/>
      <c r="D385" s="100"/>
      <c r="E385" s="52"/>
      <c r="F385" s="72"/>
      <c r="G385" s="77"/>
      <c r="H385" s="26"/>
      <c r="I385" s="18"/>
      <c r="J385" s="11"/>
    </row>
    <row r="386" spans="1:10" ht="15.75">
      <c r="A386" s="14"/>
      <c r="B386" s="16" t="s">
        <v>316</v>
      </c>
      <c r="C386" s="109">
        <v>100</v>
      </c>
      <c r="D386" s="95" t="s">
        <v>46</v>
      </c>
      <c r="E386" s="52">
        <v>1000000</v>
      </c>
      <c r="F386" s="69">
        <f t="shared" ref="F386:F398" si="153">+H386</f>
        <v>1</v>
      </c>
      <c r="G386" s="52">
        <v>1000000</v>
      </c>
      <c r="H386" s="11">
        <f t="shared" ref="H386:H398" si="154">+G386/E386*100%</f>
        <v>1</v>
      </c>
      <c r="I386" s="10">
        <f t="shared" ref="I386:I394" si="155">+E386-G386</f>
        <v>0</v>
      </c>
      <c r="J386" s="11">
        <f t="shared" ref="J386:J398" si="156">100%-H386</f>
        <v>0</v>
      </c>
    </row>
    <row r="387" spans="1:10" ht="15.75">
      <c r="A387" s="14"/>
      <c r="B387" s="16" t="s">
        <v>284</v>
      </c>
      <c r="C387" s="109">
        <v>24</v>
      </c>
      <c r="D387" s="95" t="s">
        <v>328</v>
      </c>
      <c r="E387" s="52">
        <v>6000000</v>
      </c>
      <c r="F387" s="69">
        <f t="shared" si="153"/>
        <v>0.33333333333333331</v>
      </c>
      <c r="G387" s="52">
        <v>2000000</v>
      </c>
      <c r="H387" s="11">
        <f t="shared" si="154"/>
        <v>0.33333333333333331</v>
      </c>
      <c r="I387" s="10">
        <f t="shared" si="155"/>
        <v>4000000</v>
      </c>
      <c r="J387" s="11">
        <f t="shared" si="156"/>
        <v>0.66666666666666674</v>
      </c>
    </row>
    <row r="388" spans="1:10" ht="15.75">
      <c r="A388" s="14"/>
      <c r="B388" s="16" t="s">
        <v>35</v>
      </c>
      <c r="C388" s="109">
        <v>15</v>
      </c>
      <c r="D388" s="95" t="s">
        <v>91</v>
      </c>
      <c r="E388" s="52">
        <v>3750000</v>
      </c>
      <c r="F388" s="69">
        <f t="shared" si="153"/>
        <v>1</v>
      </c>
      <c r="G388" s="52">
        <v>3750000</v>
      </c>
      <c r="H388" s="11">
        <f t="shared" si="154"/>
        <v>1</v>
      </c>
      <c r="I388" s="10">
        <f t="shared" si="155"/>
        <v>0</v>
      </c>
      <c r="J388" s="11">
        <f t="shared" si="156"/>
        <v>0</v>
      </c>
    </row>
    <row r="389" spans="1:10" ht="15.75">
      <c r="A389" s="14"/>
      <c r="B389" s="16" t="s">
        <v>285</v>
      </c>
      <c r="C389" s="109">
        <v>1</v>
      </c>
      <c r="D389" s="95" t="s">
        <v>19</v>
      </c>
      <c r="E389" s="52">
        <v>500000</v>
      </c>
      <c r="F389" s="69">
        <f t="shared" si="153"/>
        <v>1</v>
      </c>
      <c r="G389" s="52">
        <v>500000</v>
      </c>
      <c r="H389" s="11">
        <f t="shared" si="154"/>
        <v>1</v>
      </c>
      <c r="I389" s="10">
        <f t="shared" si="155"/>
        <v>0</v>
      </c>
      <c r="J389" s="11">
        <f t="shared" si="156"/>
        <v>0</v>
      </c>
    </row>
    <row r="390" spans="1:10" ht="15.75">
      <c r="A390" s="14"/>
      <c r="B390" s="16" t="s">
        <v>110</v>
      </c>
      <c r="C390" s="109">
        <v>1</v>
      </c>
      <c r="D390" s="95" t="s">
        <v>19</v>
      </c>
      <c r="E390" s="52">
        <v>600000</v>
      </c>
      <c r="F390" s="69">
        <f t="shared" si="153"/>
        <v>1</v>
      </c>
      <c r="G390" s="52">
        <v>600000</v>
      </c>
      <c r="H390" s="11">
        <f t="shared" si="154"/>
        <v>1</v>
      </c>
      <c r="I390" s="10">
        <f t="shared" si="155"/>
        <v>0</v>
      </c>
      <c r="J390" s="11">
        <f t="shared" si="156"/>
        <v>0</v>
      </c>
    </row>
    <row r="391" spans="1:10">
      <c r="A391" s="14"/>
      <c r="B391" s="127" t="s">
        <v>339</v>
      </c>
      <c r="C391" s="104">
        <v>1</v>
      </c>
      <c r="D391" s="88" t="s">
        <v>19</v>
      </c>
      <c r="E391" s="52">
        <v>96400</v>
      </c>
      <c r="F391" s="69">
        <f t="shared" si="153"/>
        <v>1</v>
      </c>
      <c r="G391" s="52">
        <v>96400</v>
      </c>
      <c r="H391" s="11">
        <f t="shared" si="154"/>
        <v>1</v>
      </c>
      <c r="I391" s="10">
        <f t="shared" si="155"/>
        <v>0</v>
      </c>
      <c r="J391" s="11">
        <f t="shared" si="156"/>
        <v>0</v>
      </c>
    </row>
    <row r="392" spans="1:10" ht="15.75">
      <c r="A392" s="14"/>
      <c r="B392" s="16" t="s">
        <v>37</v>
      </c>
      <c r="C392" s="109">
        <v>1</v>
      </c>
      <c r="D392" s="95" t="s">
        <v>19</v>
      </c>
      <c r="E392" s="52">
        <v>2500000</v>
      </c>
      <c r="F392" s="69">
        <f t="shared" si="153"/>
        <v>0</v>
      </c>
      <c r="G392" s="72"/>
      <c r="H392" s="11">
        <f t="shared" si="154"/>
        <v>0</v>
      </c>
      <c r="I392" s="18">
        <f t="shared" ref="I392:I395" si="157">E392-H392</f>
        <v>2500000</v>
      </c>
      <c r="J392" s="11">
        <f t="shared" si="156"/>
        <v>1</v>
      </c>
    </row>
    <row r="393" spans="1:10" ht="15.75">
      <c r="A393" s="14"/>
      <c r="B393" s="16" t="s">
        <v>38</v>
      </c>
      <c r="C393" s="109">
        <v>1</v>
      </c>
      <c r="D393" s="95" t="s">
        <v>19</v>
      </c>
      <c r="E393" s="52">
        <v>1500000</v>
      </c>
      <c r="F393" s="69">
        <f t="shared" si="153"/>
        <v>1</v>
      </c>
      <c r="G393" s="52">
        <v>1500000</v>
      </c>
      <c r="H393" s="11">
        <f t="shared" si="154"/>
        <v>1</v>
      </c>
      <c r="I393" s="10">
        <f t="shared" si="155"/>
        <v>0</v>
      </c>
      <c r="J393" s="11">
        <f t="shared" si="156"/>
        <v>0</v>
      </c>
    </row>
    <row r="394" spans="1:10" ht="15.75">
      <c r="A394" s="14"/>
      <c r="B394" s="16" t="s">
        <v>52</v>
      </c>
      <c r="C394" s="109">
        <v>10</v>
      </c>
      <c r="D394" s="95" t="s">
        <v>328</v>
      </c>
      <c r="E394" s="52">
        <v>1000000</v>
      </c>
      <c r="F394" s="69">
        <f t="shared" si="153"/>
        <v>1</v>
      </c>
      <c r="G394" s="52">
        <v>1000000</v>
      </c>
      <c r="H394" s="11">
        <f t="shared" si="154"/>
        <v>1</v>
      </c>
      <c r="I394" s="10">
        <f t="shared" si="155"/>
        <v>0</v>
      </c>
      <c r="J394" s="11">
        <f t="shared" si="156"/>
        <v>0</v>
      </c>
    </row>
    <row r="395" spans="1:10" ht="15.75">
      <c r="A395" s="14"/>
      <c r="B395" s="16" t="s">
        <v>286</v>
      </c>
      <c r="C395" s="109">
        <v>1</v>
      </c>
      <c r="D395" s="95" t="s">
        <v>19</v>
      </c>
      <c r="E395" s="52">
        <v>4800000</v>
      </c>
      <c r="F395" s="69">
        <f t="shared" si="153"/>
        <v>0</v>
      </c>
      <c r="G395" s="52"/>
      <c r="H395" s="11">
        <f t="shared" si="154"/>
        <v>0</v>
      </c>
      <c r="I395" s="18">
        <f t="shared" si="157"/>
        <v>4800000</v>
      </c>
      <c r="J395" s="11">
        <f t="shared" si="156"/>
        <v>1</v>
      </c>
    </row>
    <row r="396" spans="1:10">
      <c r="A396" s="14"/>
      <c r="B396" s="16" t="s">
        <v>313</v>
      </c>
      <c r="C396" s="101">
        <v>1</v>
      </c>
      <c r="D396" s="87" t="s">
        <v>91</v>
      </c>
      <c r="E396" s="52">
        <v>453600</v>
      </c>
      <c r="F396" s="69">
        <f t="shared" si="153"/>
        <v>1</v>
      </c>
      <c r="G396" s="52">
        <v>453600</v>
      </c>
      <c r="H396" s="11">
        <f t="shared" si="154"/>
        <v>1</v>
      </c>
      <c r="I396" s="18">
        <f>SUM(E396-G396)</f>
        <v>0</v>
      </c>
      <c r="J396" s="11">
        <f t="shared" si="156"/>
        <v>0</v>
      </c>
    </row>
    <row r="397" spans="1:10" ht="15.75">
      <c r="A397" s="14"/>
      <c r="B397" s="16" t="s">
        <v>287</v>
      </c>
      <c r="C397" s="109">
        <v>4</v>
      </c>
      <c r="D397" s="95" t="s">
        <v>91</v>
      </c>
      <c r="E397" s="52">
        <v>1800000</v>
      </c>
      <c r="F397" s="69">
        <f t="shared" si="153"/>
        <v>1</v>
      </c>
      <c r="G397" s="52">
        <v>1800000</v>
      </c>
      <c r="H397" s="11">
        <f t="shared" si="154"/>
        <v>1</v>
      </c>
      <c r="I397" s="18">
        <f t="shared" ref="I397:I398" si="158">SUM(E397-G397)</f>
        <v>0</v>
      </c>
      <c r="J397" s="11">
        <f t="shared" si="156"/>
        <v>0</v>
      </c>
    </row>
    <row r="398" spans="1:10" ht="15.75">
      <c r="A398" s="14"/>
      <c r="B398" s="16" t="s">
        <v>288</v>
      </c>
      <c r="C398" s="109">
        <v>2</v>
      </c>
      <c r="D398" s="95" t="s">
        <v>91</v>
      </c>
      <c r="E398" s="52">
        <v>6000000</v>
      </c>
      <c r="F398" s="69">
        <f t="shared" si="153"/>
        <v>1</v>
      </c>
      <c r="G398" s="52">
        <v>6000000</v>
      </c>
      <c r="H398" s="11">
        <f t="shared" si="154"/>
        <v>1</v>
      </c>
      <c r="I398" s="18">
        <f t="shared" si="158"/>
        <v>0</v>
      </c>
      <c r="J398" s="11">
        <f t="shared" si="156"/>
        <v>0</v>
      </c>
    </row>
    <row r="399" spans="1:10" ht="15.75">
      <c r="A399" s="14"/>
      <c r="B399" s="85"/>
      <c r="C399" s="9"/>
      <c r="D399" s="106"/>
      <c r="E399" s="52"/>
      <c r="F399" s="72"/>
      <c r="G399" s="77"/>
      <c r="H399" s="11"/>
      <c r="I399" s="18"/>
      <c r="J399" s="11"/>
    </row>
    <row r="400" spans="1:10">
      <c r="A400" s="14"/>
      <c r="B400" s="123" t="s">
        <v>77</v>
      </c>
      <c r="C400" s="14"/>
      <c r="D400" s="100"/>
      <c r="E400" s="52"/>
      <c r="F400" s="72"/>
      <c r="G400" s="77"/>
      <c r="H400" s="26"/>
      <c r="I400" s="18"/>
      <c r="J400" s="11"/>
    </row>
    <row r="401" spans="1:10">
      <c r="A401" s="14"/>
      <c r="B401" s="16" t="s">
        <v>317</v>
      </c>
      <c r="C401" s="101">
        <v>100</v>
      </c>
      <c r="D401" s="87" t="s">
        <v>49</v>
      </c>
      <c r="E401" s="52">
        <v>1000000</v>
      </c>
      <c r="F401" s="69">
        <f t="shared" ref="F401:F411" si="159">+H401</f>
        <v>1</v>
      </c>
      <c r="G401" s="52">
        <v>1000000</v>
      </c>
      <c r="H401" s="11">
        <f t="shared" ref="H401:H411" si="160">+G401/E401*100%</f>
        <v>1</v>
      </c>
      <c r="I401" s="18">
        <f t="shared" ref="I401:I411" si="161">SUM(E401-G401)</f>
        <v>0</v>
      </c>
      <c r="J401" s="11">
        <f t="shared" ref="J401:J411" si="162">100%-H401</f>
        <v>0</v>
      </c>
    </row>
    <row r="402" spans="1:10">
      <c r="A402" s="14"/>
      <c r="B402" s="16" t="s">
        <v>318</v>
      </c>
      <c r="C402" s="101">
        <v>100</v>
      </c>
      <c r="D402" s="87" t="s">
        <v>49</v>
      </c>
      <c r="E402" s="52">
        <v>1000000</v>
      </c>
      <c r="F402" s="69">
        <f t="shared" si="159"/>
        <v>1</v>
      </c>
      <c r="G402" s="52">
        <v>1000000</v>
      </c>
      <c r="H402" s="11">
        <f t="shared" si="160"/>
        <v>1</v>
      </c>
      <c r="I402" s="18">
        <f t="shared" si="161"/>
        <v>0</v>
      </c>
      <c r="J402" s="11">
        <f t="shared" si="162"/>
        <v>0</v>
      </c>
    </row>
    <row r="403" spans="1:10">
      <c r="A403" s="14"/>
      <c r="B403" s="16" t="s">
        <v>35</v>
      </c>
      <c r="C403" s="104">
        <v>20</v>
      </c>
      <c r="D403" s="88" t="s">
        <v>91</v>
      </c>
      <c r="E403" s="52">
        <v>5000000</v>
      </c>
      <c r="F403" s="69">
        <f t="shared" si="159"/>
        <v>1</v>
      </c>
      <c r="G403" s="52">
        <v>5000000</v>
      </c>
      <c r="H403" s="11">
        <f t="shared" si="160"/>
        <v>1</v>
      </c>
      <c r="I403" s="18">
        <f t="shared" si="161"/>
        <v>0</v>
      </c>
      <c r="J403" s="11">
        <f t="shared" si="162"/>
        <v>0</v>
      </c>
    </row>
    <row r="404" spans="1:10">
      <c r="A404" s="14"/>
      <c r="B404" s="16" t="s">
        <v>59</v>
      </c>
      <c r="C404" s="104">
        <v>1</v>
      </c>
      <c r="D404" s="88" t="s">
        <v>19</v>
      </c>
      <c r="E404" s="52">
        <v>350000</v>
      </c>
      <c r="F404" s="69">
        <f t="shared" si="159"/>
        <v>1</v>
      </c>
      <c r="G404" s="52">
        <v>350000</v>
      </c>
      <c r="H404" s="11">
        <f t="shared" si="160"/>
        <v>1</v>
      </c>
      <c r="I404" s="18">
        <f t="shared" si="161"/>
        <v>0</v>
      </c>
      <c r="J404" s="11">
        <f t="shared" si="162"/>
        <v>0</v>
      </c>
    </row>
    <row r="405" spans="1:10">
      <c r="A405" s="14"/>
      <c r="B405" s="16" t="s">
        <v>58</v>
      </c>
      <c r="C405" s="104">
        <v>1</v>
      </c>
      <c r="D405" s="88" t="s">
        <v>19</v>
      </c>
      <c r="E405" s="52">
        <v>350000</v>
      </c>
      <c r="F405" s="69">
        <f t="shared" si="159"/>
        <v>1</v>
      </c>
      <c r="G405" s="52">
        <v>350000</v>
      </c>
      <c r="H405" s="11">
        <f t="shared" si="160"/>
        <v>1</v>
      </c>
      <c r="I405" s="18">
        <f t="shared" si="161"/>
        <v>0</v>
      </c>
      <c r="J405" s="11">
        <f t="shared" si="162"/>
        <v>0</v>
      </c>
    </row>
    <row r="406" spans="1:10">
      <c r="A406" s="14"/>
      <c r="B406" s="16" t="s">
        <v>37</v>
      </c>
      <c r="C406" s="101">
        <v>1</v>
      </c>
      <c r="D406" s="87" t="s">
        <v>19</v>
      </c>
      <c r="E406" s="52">
        <v>2500000</v>
      </c>
      <c r="F406" s="69">
        <f t="shared" si="159"/>
        <v>0</v>
      </c>
      <c r="G406" s="52"/>
      <c r="H406" s="11">
        <f t="shared" si="160"/>
        <v>0</v>
      </c>
      <c r="I406" s="18">
        <f t="shared" ref="I406" si="163">E406-H406</f>
        <v>2500000</v>
      </c>
      <c r="J406" s="11">
        <f t="shared" si="162"/>
        <v>1</v>
      </c>
    </row>
    <row r="407" spans="1:10">
      <c r="A407" s="14"/>
      <c r="B407" s="16" t="s">
        <v>38</v>
      </c>
      <c r="C407" s="101">
        <v>1</v>
      </c>
      <c r="D407" s="87" t="s">
        <v>19</v>
      </c>
      <c r="E407" s="52">
        <v>1500000</v>
      </c>
      <c r="F407" s="69">
        <f t="shared" si="159"/>
        <v>1</v>
      </c>
      <c r="G407" s="52">
        <v>1500000</v>
      </c>
      <c r="H407" s="11">
        <f t="shared" si="160"/>
        <v>1</v>
      </c>
      <c r="I407" s="18">
        <f t="shared" si="161"/>
        <v>0</v>
      </c>
      <c r="J407" s="11">
        <f t="shared" si="162"/>
        <v>0</v>
      </c>
    </row>
    <row r="408" spans="1:10">
      <c r="A408" s="14"/>
      <c r="B408" s="16" t="s">
        <v>271</v>
      </c>
      <c r="C408" s="101">
        <v>24</v>
      </c>
      <c r="D408" s="87" t="s">
        <v>328</v>
      </c>
      <c r="E408" s="52">
        <v>6000000</v>
      </c>
      <c r="F408" s="69">
        <f t="shared" si="159"/>
        <v>0.33333333333333331</v>
      </c>
      <c r="G408" s="52">
        <v>2000000</v>
      </c>
      <c r="H408" s="11">
        <f t="shared" si="160"/>
        <v>0.33333333333333331</v>
      </c>
      <c r="I408" s="18">
        <f t="shared" si="161"/>
        <v>4000000</v>
      </c>
      <c r="J408" s="11">
        <f t="shared" si="162"/>
        <v>0.66666666666666674</v>
      </c>
    </row>
    <row r="409" spans="1:10">
      <c r="A409" s="14"/>
      <c r="B409" s="16" t="s">
        <v>34</v>
      </c>
      <c r="C409" s="101">
        <v>10</v>
      </c>
      <c r="D409" s="87" t="s">
        <v>328</v>
      </c>
      <c r="E409" s="52">
        <v>1500000</v>
      </c>
      <c r="F409" s="69">
        <f t="shared" si="159"/>
        <v>1</v>
      </c>
      <c r="G409" s="52">
        <v>1500000</v>
      </c>
      <c r="H409" s="11">
        <f t="shared" si="160"/>
        <v>1</v>
      </c>
      <c r="I409" s="18">
        <f t="shared" si="161"/>
        <v>0</v>
      </c>
      <c r="J409" s="11">
        <f t="shared" si="162"/>
        <v>0</v>
      </c>
    </row>
    <row r="410" spans="1:10">
      <c r="A410" s="14"/>
      <c r="B410" s="16" t="s">
        <v>42</v>
      </c>
      <c r="C410" s="101">
        <v>1</v>
      </c>
      <c r="D410" s="87" t="s">
        <v>19</v>
      </c>
      <c r="E410" s="52">
        <v>4800000</v>
      </c>
      <c r="F410" s="69">
        <f t="shared" si="159"/>
        <v>0</v>
      </c>
      <c r="G410" s="52"/>
      <c r="H410" s="11">
        <f t="shared" si="160"/>
        <v>0</v>
      </c>
      <c r="I410" s="18">
        <v>4800000</v>
      </c>
      <c r="J410" s="11">
        <f t="shared" si="162"/>
        <v>1</v>
      </c>
    </row>
    <row r="411" spans="1:10">
      <c r="A411" s="14"/>
      <c r="B411" s="16" t="s">
        <v>45</v>
      </c>
      <c r="C411" s="101">
        <v>2</v>
      </c>
      <c r="D411" s="87" t="s">
        <v>91</v>
      </c>
      <c r="E411" s="52">
        <v>6000000</v>
      </c>
      <c r="F411" s="69">
        <f t="shared" si="159"/>
        <v>1</v>
      </c>
      <c r="G411" s="52">
        <v>6000000</v>
      </c>
      <c r="H411" s="11">
        <f t="shared" si="160"/>
        <v>1</v>
      </c>
      <c r="I411" s="18">
        <f t="shared" si="161"/>
        <v>0</v>
      </c>
      <c r="J411" s="11">
        <f t="shared" si="162"/>
        <v>0</v>
      </c>
    </row>
    <row r="412" spans="1:10">
      <c r="A412" s="14"/>
      <c r="B412" s="16"/>
      <c r="C412" s="9"/>
      <c r="D412" s="106"/>
      <c r="E412" s="52"/>
      <c r="F412" s="72"/>
      <c r="G412" s="77"/>
      <c r="H412" s="11"/>
      <c r="I412" s="18"/>
      <c r="J412" s="11"/>
    </row>
    <row r="413" spans="1:10">
      <c r="A413" s="14"/>
      <c r="B413" s="122" t="s">
        <v>64</v>
      </c>
      <c r="C413" s="9"/>
      <c r="D413" s="106"/>
      <c r="E413" s="52"/>
      <c r="F413" s="72"/>
      <c r="G413" s="77"/>
      <c r="H413" s="26"/>
      <c r="I413" s="18"/>
      <c r="J413" s="11"/>
    </row>
    <row r="414" spans="1:10">
      <c r="A414" s="14"/>
      <c r="B414" s="16" t="s">
        <v>319</v>
      </c>
      <c r="C414" s="101">
        <v>1</v>
      </c>
      <c r="D414" s="87" t="s">
        <v>19</v>
      </c>
      <c r="E414" s="52">
        <v>1000000</v>
      </c>
      <c r="F414" s="69">
        <f t="shared" ref="F414:F424" si="164">+H414</f>
        <v>1</v>
      </c>
      <c r="G414" s="52">
        <v>1000000</v>
      </c>
      <c r="H414" s="11">
        <f t="shared" ref="H414:H424" si="165">+G414/E414*100%</f>
        <v>1</v>
      </c>
      <c r="I414" s="18">
        <f t="shared" ref="I414:I417" si="166">SUM(E414-G414)</f>
        <v>0</v>
      </c>
      <c r="J414" s="11">
        <f t="shared" ref="J414:J424" si="167">100%-H414</f>
        <v>0</v>
      </c>
    </row>
    <row r="415" spans="1:10">
      <c r="A415" s="14"/>
      <c r="B415" s="16" t="s">
        <v>320</v>
      </c>
      <c r="C415" s="101">
        <v>1</v>
      </c>
      <c r="D415" s="87" t="s">
        <v>19</v>
      </c>
      <c r="E415" s="52">
        <v>1000000</v>
      </c>
      <c r="F415" s="69">
        <f t="shared" si="164"/>
        <v>1</v>
      </c>
      <c r="G415" s="52">
        <v>1000000</v>
      </c>
      <c r="H415" s="11">
        <f t="shared" si="165"/>
        <v>1</v>
      </c>
      <c r="I415" s="18">
        <f t="shared" si="166"/>
        <v>0</v>
      </c>
      <c r="J415" s="11">
        <f t="shared" si="167"/>
        <v>0</v>
      </c>
    </row>
    <row r="416" spans="1:10">
      <c r="A416" s="14"/>
      <c r="B416" s="16" t="s">
        <v>35</v>
      </c>
      <c r="C416" s="101">
        <v>9</v>
      </c>
      <c r="D416" s="87" t="s">
        <v>91</v>
      </c>
      <c r="E416" s="52">
        <v>2250000</v>
      </c>
      <c r="F416" s="69">
        <f t="shared" si="164"/>
        <v>1</v>
      </c>
      <c r="G416" s="52">
        <v>2250000</v>
      </c>
      <c r="H416" s="11">
        <f t="shared" si="165"/>
        <v>1</v>
      </c>
      <c r="I416" s="18">
        <f t="shared" si="166"/>
        <v>0</v>
      </c>
      <c r="J416" s="11">
        <f t="shared" si="167"/>
        <v>0</v>
      </c>
    </row>
    <row r="417" spans="1:10">
      <c r="A417" s="14"/>
      <c r="B417" s="16" t="s">
        <v>289</v>
      </c>
      <c r="C417" s="101">
        <v>1</v>
      </c>
      <c r="D417" s="87" t="s">
        <v>19</v>
      </c>
      <c r="E417" s="52">
        <v>350000</v>
      </c>
      <c r="F417" s="69">
        <f t="shared" si="164"/>
        <v>1</v>
      </c>
      <c r="G417" s="52">
        <v>350000</v>
      </c>
      <c r="H417" s="11">
        <f t="shared" si="165"/>
        <v>1</v>
      </c>
      <c r="I417" s="18">
        <f t="shared" si="166"/>
        <v>0</v>
      </c>
      <c r="J417" s="11">
        <f t="shared" si="167"/>
        <v>0</v>
      </c>
    </row>
    <row r="418" spans="1:10">
      <c r="A418" s="14"/>
      <c r="B418" s="16" t="s">
        <v>37</v>
      </c>
      <c r="C418" s="101">
        <v>1</v>
      </c>
      <c r="D418" s="87" t="s">
        <v>19</v>
      </c>
      <c r="E418" s="52">
        <v>2500000</v>
      </c>
      <c r="F418" s="69">
        <f t="shared" si="164"/>
        <v>0</v>
      </c>
      <c r="G418" s="52"/>
      <c r="H418" s="11">
        <f t="shared" si="165"/>
        <v>0</v>
      </c>
      <c r="I418" s="18">
        <f t="shared" ref="I418:I422" si="168">E418-H418</f>
        <v>2500000</v>
      </c>
      <c r="J418" s="11">
        <f t="shared" si="167"/>
        <v>1</v>
      </c>
    </row>
    <row r="419" spans="1:10">
      <c r="A419" s="14"/>
      <c r="B419" s="16" t="s">
        <v>38</v>
      </c>
      <c r="C419" s="101">
        <v>1</v>
      </c>
      <c r="D419" s="87" t="s">
        <v>19</v>
      </c>
      <c r="E419" s="52">
        <v>1500000</v>
      </c>
      <c r="F419" s="69">
        <f t="shared" si="164"/>
        <v>1</v>
      </c>
      <c r="G419" s="52">
        <v>1500000</v>
      </c>
      <c r="H419" s="11">
        <f t="shared" si="165"/>
        <v>1</v>
      </c>
      <c r="I419" s="18">
        <f t="shared" ref="I419:I424" si="169">SUM(E419-G419)</f>
        <v>0</v>
      </c>
      <c r="J419" s="11">
        <f t="shared" si="167"/>
        <v>0</v>
      </c>
    </row>
    <row r="420" spans="1:10">
      <c r="A420" s="14"/>
      <c r="B420" s="16" t="s">
        <v>28</v>
      </c>
      <c r="C420" s="101">
        <v>24</v>
      </c>
      <c r="D420" s="87" t="s">
        <v>328</v>
      </c>
      <c r="E420" s="52">
        <v>6000000</v>
      </c>
      <c r="F420" s="69">
        <f t="shared" si="164"/>
        <v>0.33333333333333331</v>
      </c>
      <c r="G420" s="52">
        <v>2000000</v>
      </c>
      <c r="H420" s="11">
        <f t="shared" si="165"/>
        <v>0.33333333333333331</v>
      </c>
      <c r="I420" s="18">
        <f t="shared" si="169"/>
        <v>4000000</v>
      </c>
      <c r="J420" s="11">
        <f t="shared" si="167"/>
        <v>0.66666666666666674</v>
      </c>
    </row>
    <row r="421" spans="1:10">
      <c r="A421" s="14"/>
      <c r="B421" s="16" t="s">
        <v>34</v>
      </c>
      <c r="C421" s="101">
        <v>10</v>
      </c>
      <c r="D421" s="87" t="s">
        <v>328</v>
      </c>
      <c r="E421" s="52">
        <v>1000000</v>
      </c>
      <c r="F421" s="69">
        <f t="shared" si="164"/>
        <v>1</v>
      </c>
      <c r="G421" s="52">
        <v>1000000</v>
      </c>
      <c r="H421" s="11">
        <f t="shared" si="165"/>
        <v>1</v>
      </c>
      <c r="I421" s="18">
        <f t="shared" si="169"/>
        <v>0</v>
      </c>
      <c r="J421" s="11">
        <f t="shared" si="167"/>
        <v>0</v>
      </c>
    </row>
    <row r="422" spans="1:10">
      <c r="A422" s="14"/>
      <c r="B422" s="16" t="s">
        <v>42</v>
      </c>
      <c r="C422" s="101">
        <v>1</v>
      </c>
      <c r="D422" s="87" t="s">
        <v>19</v>
      </c>
      <c r="E422" s="52">
        <v>4800000</v>
      </c>
      <c r="F422" s="69">
        <f t="shared" si="164"/>
        <v>0</v>
      </c>
      <c r="G422" s="52"/>
      <c r="H422" s="11">
        <f t="shared" si="165"/>
        <v>0</v>
      </c>
      <c r="I422" s="18">
        <f t="shared" si="168"/>
        <v>4800000</v>
      </c>
      <c r="J422" s="11">
        <f t="shared" si="167"/>
        <v>1</v>
      </c>
    </row>
    <row r="423" spans="1:10">
      <c r="A423" s="14"/>
      <c r="B423" s="16" t="s">
        <v>51</v>
      </c>
      <c r="C423" s="101">
        <v>8</v>
      </c>
      <c r="D423" s="87" t="s">
        <v>91</v>
      </c>
      <c r="E423" s="52">
        <v>3600000</v>
      </c>
      <c r="F423" s="69">
        <f t="shared" si="164"/>
        <v>1</v>
      </c>
      <c r="G423" s="77">
        <v>3600000</v>
      </c>
      <c r="H423" s="11">
        <f t="shared" si="165"/>
        <v>1</v>
      </c>
      <c r="I423" s="18">
        <f t="shared" si="169"/>
        <v>0</v>
      </c>
      <c r="J423" s="11">
        <f t="shared" si="167"/>
        <v>0</v>
      </c>
    </row>
    <row r="424" spans="1:10">
      <c r="A424" s="14"/>
      <c r="B424" s="128" t="s">
        <v>312</v>
      </c>
      <c r="C424" s="101">
        <v>2</v>
      </c>
      <c r="D424" s="87" t="s">
        <v>91</v>
      </c>
      <c r="E424" s="52">
        <v>6000000</v>
      </c>
      <c r="F424" s="69">
        <f t="shared" si="164"/>
        <v>1</v>
      </c>
      <c r="G424" s="52">
        <v>6000000</v>
      </c>
      <c r="H424" s="11">
        <f t="shared" si="165"/>
        <v>1</v>
      </c>
      <c r="I424" s="18">
        <f t="shared" si="169"/>
        <v>0</v>
      </c>
      <c r="J424" s="11">
        <f t="shared" si="167"/>
        <v>0</v>
      </c>
    </row>
    <row r="425" spans="1:10">
      <c r="A425" s="14"/>
      <c r="B425" s="16"/>
      <c r="C425" s="9"/>
      <c r="D425" s="106"/>
      <c r="E425" s="52"/>
      <c r="F425" s="72"/>
      <c r="G425" s="77"/>
      <c r="H425" s="11"/>
      <c r="I425" s="18"/>
      <c r="J425" s="11"/>
    </row>
    <row r="426" spans="1:10">
      <c r="A426" s="14"/>
      <c r="B426" s="122" t="s">
        <v>78</v>
      </c>
      <c r="C426" s="9"/>
      <c r="D426" s="106"/>
      <c r="E426" s="52"/>
      <c r="F426" s="72"/>
      <c r="G426" s="77"/>
      <c r="H426" s="26"/>
      <c r="I426" s="18"/>
      <c r="J426" s="11"/>
    </row>
    <row r="427" spans="1:10">
      <c r="A427" s="14"/>
      <c r="B427" s="16" t="s">
        <v>33</v>
      </c>
      <c r="C427" s="101">
        <v>1</v>
      </c>
      <c r="D427" s="87" t="s">
        <v>19</v>
      </c>
      <c r="E427" s="52">
        <v>850000</v>
      </c>
      <c r="F427" s="69">
        <f t="shared" ref="F427:F436" si="170">+H427</f>
        <v>1</v>
      </c>
      <c r="G427" s="52">
        <v>850000</v>
      </c>
      <c r="H427" s="11">
        <f t="shared" ref="H427:H436" si="171">+G427/E427*100%</f>
        <v>1</v>
      </c>
      <c r="I427" s="18">
        <f t="shared" ref="I427:I436" si="172">SUM(E427-G427)</f>
        <v>0</v>
      </c>
      <c r="J427" s="11">
        <f t="shared" ref="J427:J436" si="173">100%-H427</f>
        <v>0</v>
      </c>
    </row>
    <row r="428" spans="1:10">
      <c r="A428" s="14"/>
      <c r="B428" s="16" t="s">
        <v>31</v>
      </c>
      <c r="C428" s="101">
        <v>1</v>
      </c>
      <c r="D428" s="87" t="s">
        <v>19</v>
      </c>
      <c r="E428" s="52">
        <v>850000</v>
      </c>
      <c r="F428" s="69">
        <f t="shared" si="170"/>
        <v>1</v>
      </c>
      <c r="G428" s="52">
        <v>850000</v>
      </c>
      <c r="H428" s="11">
        <f t="shared" si="171"/>
        <v>1</v>
      </c>
      <c r="I428" s="18">
        <f t="shared" si="172"/>
        <v>0</v>
      </c>
      <c r="J428" s="11">
        <f t="shared" si="173"/>
        <v>0</v>
      </c>
    </row>
    <row r="429" spans="1:10">
      <c r="A429" s="14"/>
      <c r="B429" s="16" t="s">
        <v>38</v>
      </c>
      <c r="C429" s="101">
        <v>1</v>
      </c>
      <c r="D429" s="87" t="s">
        <v>19</v>
      </c>
      <c r="E429" s="52">
        <v>1500000</v>
      </c>
      <c r="F429" s="69">
        <f t="shared" si="170"/>
        <v>1</v>
      </c>
      <c r="G429" s="52">
        <v>1500000</v>
      </c>
      <c r="H429" s="11">
        <f t="shared" si="171"/>
        <v>1</v>
      </c>
      <c r="I429" s="18">
        <f t="shared" si="172"/>
        <v>0</v>
      </c>
      <c r="J429" s="11">
        <f t="shared" si="173"/>
        <v>0</v>
      </c>
    </row>
    <row r="430" spans="1:10">
      <c r="A430" s="14"/>
      <c r="B430" s="135" t="s">
        <v>60</v>
      </c>
      <c r="C430" s="101">
        <v>1</v>
      </c>
      <c r="D430" s="87" t="s">
        <v>19</v>
      </c>
      <c r="E430" s="52">
        <v>2500000</v>
      </c>
      <c r="F430" s="69">
        <f t="shared" si="170"/>
        <v>0</v>
      </c>
      <c r="G430" s="52"/>
      <c r="H430" s="11">
        <f t="shared" si="171"/>
        <v>0</v>
      </c>
      <c r="I430" s="18">
        <f t="shared" ref="I430:I434" si="174">E430-H430</f>
        <v>2500000</v>
      </c>
      <c r="J430" s="11">
        <f t="shared" si="173"/>
        <v>1</v>
      </c>
    </row>
    <row r="431" spans="1:10">
      <c r="A431" s="14"/>
      <c r="B431" s="16" t="s">
        <v>111</v>
      </c>
      <c r="C431" s="101">
        <v>14</v>
      </c>
      <c r="D431" s="87" t="s">
        <v>91</v>
      </c>
      <c r="E431" s="52">
        <v>3500000</v>
      </c>
      <c r="F431" s="69">
        <f t="shared" si="170"/>
        <v>1</v>
      </c>
      <c r="G431" s="52">
        <v>3500000</v>
      </c>
      <c r="H431" s="11">
        <f t="shared" si="171"/>
        <v>1</v>
      </c>
      <c r="I431" s="18">
        <f t="shared" si="172"/>
        <v>0</v>
      </c>
      <c r="J431" s="11">
        <f t="shared" si="173"/>
        <v>0</v>
      </c>
    </row>
    <row r="432" spans="1:10">
      <c r="A432" s="14"/>
      <c r="B432" s="16" t="s">
        <v>28</v>
      </c>
      <c r="C432" s="101">
        <v>24</v>
      </c>
      <c r="D432" s="87" t="s">
        <v>328</v>
      </c>
      <c r="E432" s="52">
        <v>6000000</v>
      </c>
      <c r="F432" s="69">
        <f t="shared" si="170"/>
        <v>0.33333333333333331</v>
      </c>
      <c r="G432" s="52">
        <v>2000000</v>
      </c>
      <c r="H432" s="11">
        <f t="shared" si="171"/>
        <v>0.33333333333333331</v>
      </c>
      <c r="I432" s="18">
        <f t="shared" si="172"/>
        <v>4000000</v>
      </c>
      <c r="J432" s="11">
        <f t="shared" si="173"/>
        <v>0.66666666666666674</v>
      </c>
    </row>
    <row r="433" spans="1:10">
      <c r="A433" s="14"/>
      <c r="B433" s="16" t="s">
        <v>290</v>
      </c>
      <c r="C433" s="101">
        <v>10</v>
      </c>
      <c r="D433" s="87" t="s">
        <v>328</v>
      </c>
      <c r="E433" s="52">
        <v>1000000</v>
      </c>
      <c r="F433" s="69">
        <f t="shared" si="170"/>
        <v>1</v>
      </c>
      <c r="G433" s="52">
        <v>1000000</v>
      </c>
      <c r="H433" s="11">
        <f t="shared" si="171"/>
        <v>1</v>
      </c>
      <c r="I433" s="18">
        <f t="shared" si="172"/>
        <v>0</v>
      </c>
      <c r="J433" s="11">
        <f t="shared" si="173"/>
        <v>0</v>
      </c>
    </row>
    <row r="434" spans="1:10">
      <c r="A434" s="14"/>
      <c r="B434" s="16" t="s">
        <v>291</v>
      </c>
      <c r="C434" s="101">
        <v>1</v>
      </c>
      <c r="D434" s="87" t="s">
        <v>19</v>
      </c>
      <c r="E434" s="52">
        <v>4800000</v>
      </c>
      <c r="F434" s="69">
        <f t="shared" si="170"/>
        <v>0</v>
      </c>
      <c r="G434" s="52"/>
      <c r="H434" s="11">
        <f t="shared" si="171"/>
        <v>0</v>
      </c>
      <c r="I434" s="18">
        <f t="shared" si="174"/>
        <v>4800000</v>
      </c>
      <c r="J434" s="11">
        <f t="shared" si="173"/>
        <v>1</v>
      </c>
    </row>
    <row r="435" spans="1:10">
      <c r="A435" s="14"/>
      <c r="B435" s="16" t="s">
        <v>47</v>
      </c>
      <c r="C435" s="104">
        <v>6</v>
      </c>
      <c r="D435" s="88" t="s">
        <v>91</v>
      </c>
      <c r="E435" s="52">
        <v>3000000</v>
      </c>
      <c r="F435" s="69">
        <f t="shared" si="170"/>
        <v>1</v>
      </c>
      <c r="G435" s="52">
        <v>3000000</v>
      </c>
      <c r="H435" s="11">
        <f t="shared" si="171"/>
        <v>1</v>
      </c>
      <c r="I435" s="18">
        <f t="shared" si="172"/>
        <v>0</v>
      </c>
      <c r="J435" s="11">
        <f t="shared" si="173"/>
        <v>0</v>
      </c>
    </row>
    <row r="436" spans="1:10">
      <c r="A436" s="14"/>
      <c r="B436" s="128" t="s">
        <v>344</v>
      </c>
      <c r="C436" s="101">
        <v>2</v>
      </c>
      <c r="D436" s="87" t="s">
        <v>91</v>
      </c>
      <c r="E436" s="52">
        <v>6000000</v>
      </c>
      <c r="F436" s="69">
        <f t="shared" si="170"/>
        <v>1</v>
      </c>
      <c r="G436" s="52">
        <v>6000000</v>
      </c>
      <c r="H436" s="11">
        <f t="shared" si="171"/>
        <v>1</v>
      </c>
      <c r="I436" s="18">
        <f t="shared" si="172"/>
        <v>0</v>
      </c>
      <c r="J436" s="11">
        <f t="shared" si="173"/>
        <v>0</v>
      </c>
    </row>
    <row r="437" spans="1:10">
      <c r="A437" s="14"/>
      <c r="B437" s="16"/>
      <c r="C437" s="9"/>
      <c r="D437" s="106"/>
      <c r="E437" s="52"/>
      <c r="F437" s="72"/>
      <c r="G437" s="77"/>
      <c r="H437" s="11"/>
      <c r="I437" s="18"/>
      <c r="J437" s="11"/>
    </row>
    <row r="438" spans="1:10">
      <c r="A438" s="14"/>
      <c r="B438" s="122" t="s">
        <v>79</v>
      </c>
      <c r="C438" s="14"/>
      <c r="D438" s="100"/>
      <c r="E438" s="52"/>
      <c r="F438" s="72"/>
      <c r="G438" s="77"/>
      <c r="H438" s="26"/>
      <c r="I438" s="18"/>
      <c r="J438" s="11"/>
    </row>
    <row r="439" spans="1:10">
      <c r="A439" s="14"/>
      <c r="B439" s="16" t="s">
        <v>35</v>
      </c>
      <c r="C439" s="101">
        <v>10</v>
      </c>
      <c r="D439" s="87" t="s">
        <v>91</v>
      </c>
      <c r="E439" s="52">
        <v>2500000</v>
      </c>
      <c r="F439" s="69">
        <f t="shared" ref="F439:F449" si="175">+H439</f>
        <v>1</v>
      </c>
      <c r="G439" s="52">
        <v>2500000</v>
      </c>
      <c r="H439" s="11">
        <f t="shared" ref="H439:H449" si="176">+G439/E439*100%</f>
        <v>1</v>
      </c>
      <c r="I439" s="18">
        <f t="shared" ref="I439:I449" si="177">SUM(E439-G439)</f>
        <v>0</v>
      </c>
      <c r="J439" s="11">
        <f t="shared" ref="J439:J449" si="178">100%-H439</f>
        <v>0</v>
      </c>
    </row>
    <row r="440" spans="1:10">
      <c r="A440" s="14"/>
      <c r="B440" s="16" t="s">
        <v>292</v>
      </c>
      <c r="C440" s="101">
        <v>1</v>
      </c>
      <c r="D440" s="87" t="s">
        <v>19</v>
      </c>
      <c r="E440" s="52">
        <v>1500000</v>
      </c>
      <c r="F440" s="69">
        <f t="shared" si="175"/>
        <v>1</v>
      </c>
      <c r="G440" s="52">
        <v>1500000</v>
      </c>
      <c r="H440" s="11">
        <f t="shared" si="176"/>
        <v>1</v>
      </c>
      <c r="I440" s="18">
        <f t="shared" si="177"/>
        <v>0</v>
      </c>
      <c r="J440" s="11">
        <f t="shared" si="178"/>
        <v>0</v>
      </c>
    </row>
    <row r="441" spans="1:10">
      <c r="A441" s="14"/>
      <c r="B441" s="16" t="s">
        <v>293</v>
      </c>
      <c r="C441" s="101">
        <v>1</v>
      </c>
      <c r="D441" s="87" t="s">
        <v>19</v>
      </c>
      <c r="E441" s="52">
        <v>1500000</v>
      </c>
      <c r="F441" s="69">
        <f t="shared" si="175"/>
        <v>1</v>
      </c>
      <c r="G441" s="52">
        <v>1500000</v>
      </c>
      <c r="H441" s="11">
        <f t="shared" si="176"/>
        <v>1</v>
      </c>
      <c r="I441" s="18">
        <f t="shared" si="177"/>
        <v>0</v>
      </c>
      <c r="J441" s="11">
        <f t="shared" si="178"/>
        <v>0</v>
      </c>
    </row>
    <row r="442" spans="1:10">
      <c r="A442" s="14"/>
      <c r="B442" s="16" t="s">
        <v>37</v>
      </c>
      <c r="C442" s="101">
        <v>1</v>
      </c>
      <c r="D442" s="87" t="s">
        <v>19</v>
      </c>
      <c r="E442" s="52">
        <v>2500000</v>
      </c>
      <c r="F442" s="69">
        <f t="shared" si="175"/>
        <v>0</v>
      </c>
      <c r="G442" s="52"/>
      <c r="H442" s="11">
        <f t="shared" si="176"/>
        <v>0</v>
      </c>
      <c r="I442" s="18">
        <f t="shared" ref="I442:I446" si="179">E442-H442</f>
        <v>2500000</v>
      </c>
      <c r="J442" s="11">
        <f t="shared" si="178"/>
        <v>1</v>
      </c>
    </row>
    <row r="443" spans="1:10">
      <c r="A443" s="14"/>
      <c r="B443" s="16" t="s">
        <v>38</v>
      </c>
      <c r="C443" s="101">
        <v>1</v>
      </c>
      <c r="D443" s="87" t="s">
        <v>19</v>
      </c>
      <c r="E443" s="52">
        <v>1500000</v>
      </c>
      <c r="F443" s="69">
        <f t="shared" si="175"/>
        <v>1</v>
      </c>
      <c r="G443" s="52">
        <v>1500000</v>
      </c>
      <c r="H443" s="11">
        <f t="shared" si="176"/>
        <v>1</v>
      </c>
      <c r="I443" s="18">
        <f t="shared" si="177"/>
        <v>0</v>
      </c>
      <c r="J443" s="11">
        <f t="shared" si="178"/>
        <v>0</v>
      </c>
    </row>
    <row r="444" spans="1:10">
      <c r="A444" s="14"/>
      <c r="B444" s="16" t="s">
        <v>58</v>
      </c>
      <c r="C444" s="101">
        <v>1</v>
      </c>
      <c r="D444" s="87" t="s">
        <v>19</v>
      </c>
      <c r="E444" s="52">
        <v>700000</v>
      </c>
      <c r="F444" s="69">
        <f t="shared" si="175"/>
        <v>1</v>
      </c>
      <c r="G444" s="52">
        <v>700000</v>
      </c>
      <c r="H444" s="11">
        <f t="shared" si="176"/>
        <v>1</v>
      </c>
      <c r="I444" s="18">
        <f t="shared" si="177"/>
        <v>0</v>
      </c>
      <c r="J444" s="11">
        <f t="shared" si="178"/>
        <v>0</v>
      </c>
    </row>
    <row r="445" spans="1:10">
      <c r="A445" s="14"/>
      <c r="B445" s="16" t="s">
        <v>28</v>
      </c>
      <c r="C445" s="101">
        <v>24</v>
      </c>
      <c r="D445" s="87" t="s">
        <v>328</v>
      </c>
      <c r="E445" s="52">
        <v>6000000</v>
      </c>
      <c r="F445" s="69">
        <f t="shared" si="175"/>
        <v>0.33333333333333331</v>
      </c>
      <c r="G445" s="52">
        <v>2000000</v>
      </c>
      <c r="H445" s="11">
        <f t="shared" si="176"/>
        <v>0.33333333333333331</v>
      </c>
      <c r="I445" s="18">
        <f t="shared" si="177"/>
        <v>4000000</v>
      </c>
      <c r="J445" s="11">
        <f t="shared" si="178"/>
        <v>0.66666666666666674</v>
      </c>
    </row>
    <row r="446" spans="1:10">
      <c r="A446" s="14"/>
      <c r="B446" s="16" t="s">
        <v>42</v>
      </c>
      <c r="C446" s="101">
        <v>1</v>
      </c>
      <c r="D446" s="87" t="s">
        <v>19</v>
      </c>
      <c r="E446" s="52">
        <v>4800000</v>
      </c>
      <c r="F446" s="69">
        <f t="shared" si="175"/>
        <v>0</v>
      </c>
      <c r="G446" s="52"/>
      <c r="H446" s="11">
        <f t="shared" si="176"/>
        <v>0</v>
      </c>
      <c r="I446" s="18">
        <f t="shared" si="179"/>
        <v>4800000</v>
      </c>
      <c r="J446" s="11">
        <f t="shared" si="178"/>
        <v>1</v>
      </c>
    </row>
    <row r="447" spans="1:10">
      <c r="A447" s="14"/>
      <c r="B447" s="16" t="s">
        <v>267</v>
      </c>
      <c r="C447" s="101">
        <v>12</v>
      </c>
      <c r="D447" s="87" t="s">
        <v>328</v>
      </c>
      <c r="E447" s="52">
        <v>1200000</v>
      </c>
      <c r="F447" s="69">
        <f t="shared" si="175"/>
        <v>1</v>
      </c>
      <c r="G447" s="52">
        <v>1200000</v>
      </c>
      <c r="H447" s="11">
        <f t="shared" si="176"/>
        <v>1</v>
      </c>
      <c r="I447" s="18">
        <f t="shared" si="177"/>
        <v>0</v>
      </c>
      <c r="J447" s="11">
        <f t="shared" si="178"/>
        <v>0</v>
      </c>
    </row>
    <row r="448" spans="1:10">
      <c r="A448" s="14"/>
      <c r="B448" s="128" t="s">
        <v>312</v>
      </c>
      <c r="C448" s="101">
        <v>2</v>
      </c>
      <c r="D448" s="87" t="s">
        <v>91</v>
      </c>
      <c r="E448" s="52">
        <v>6000000</v>
      </c>
      <c r="F448" s="69">
        <f t="shared" si="175"/>
        <v>1</v>
      </c>
      <c r="G448" s="52">
        <v>6000000</v>
      </c>
      <c r="H448" s="11">
        <f t="shared" si="176"/>
        <v>1</v>
      </c>
      <c r="I448" s="18">
        <f t="shared" si="177"/>
        <v>0</v>
      </c>
      <c r="J448" s="11">
        <f t="shared" si="178"/>
        <v>0</v>
      </c>
    </row>
    <row r="449" spans="1:10">
      <c r="A449" s="14"/>
      <c r="B449" s="16" t="s">
        <v>47</v>
      </c>
      <c r="C449" s="101">
        <v>4</v>
      </c>
      <c r="D449" s="87" t="s">
        <v>91</v>
      </c>
      <c r="E449" s="52">
        <v>1800000</v>
      </c>
      <c r="F449" s="69">
        <f t="shared" si="175"/>
        <v>1</v>
      </c>
      <c r="G449" s="52">
        <v>1800000</v>
      </c>
      <c r="H449" s="11">
        <f t="shared" si="176"/>
        <v>1</v>
      </c>
      <c r="I449" s="18">
        <f t="shared" si="177"/>
        <v>0</v>
      </c>
      <c r="J449" s="11">
        <f t="shared" si="178"/>
        <v>0</v>
      </c>
    </row>
    <row r="450" spans="1:10">
      <c r="A450" s="14"/>
      <c r="B450" s="16"/>
      <c r="C450" s="9"/>
      <c r="D450" s="106"/>
      <c r="E450" s="52"/>
      <c r="F450" s="72"/>
      <c r="G450" s="77"/>
      <c r="H450" s="11"/>
      <c r="I450" s="18"/>
      <c r="J450" s="11"/>
    </row>
    <row r="451" spans="1:10">
      <c r="A451" s="14"/>
      <c r="B451" s="122" t="s">
        <v>80</v>
      </c>
      <c r="C451" s="14"/>
      <c r="D451" s="100"/>
      <c r="E451" s="52"/>
      <c r="F451" s="72"/>
      <c r="G451" s="77"/>
      <c r="H451" s="26"/>
      <c r="I451" s="18"/>
      <c r="J451" s="11"/>
    </row>
    <row r="452" spans="1:10">
      <c r="A452" s="14"/>
      <c r="B452" s="16" t="s">
        <v>35</v>
      </c>
      <c r="C452" s="101">
        <v>14</v>
      </c>
      <c r="D452" s="87" t="s">
        <v>91</v>
      </c>
      <c r="E452" s="52">
        <v>3500000</v>
      </c>
      <c r="F452" s="69">
        <f t="shared" ref="F452:F462" si="180">+H452</f>
        <v>1</v>
      </c>
      <c r="G452" s="52">
        <v>3500000</v>
      </c>
      <c r="H452" s="11">
        <f t="shared" ref="H452:H462" si="181">+G452/E452*100%</f>
        <v>1</v>
      </c>
      <c r="I452" s="18">
        <f t="shared" ref="I452:I458" si="182">SUM(E452-G452)</f>
        <v>0</v>
      </c>
      <c r="J452" s="11">
        <f t="shared" ref="J452:J462" si="183">100%-H452</f>
        <v>0</v>
      </c>
    </row>
    <row r="453" spans="1:10">
      <c r="A453" s="14"/>
      <c r="B453" s="16" t="s">
        <v>294</v>
      </c>
      <c r="C453" s="101">
        <v>1</v>
      </c>
      <c r="D453" s="87" t="s">
        <v>19</v>
      </c>
      <c r="E453" s="52">
        <v>1000000</v>
      </c>
      <c r="F453" s="69">
        <f t="shared" si="180"/>
        <v>1</v>
      </c>
      <c r="G453" s="52">
        <v>1000000</v>
      </c>
      <c r="H453" s="11">
        <f t="shared" si="181"/>
        <v>1</v>
      </c>
      <c r="I453" s="18">
        <f t="shared" si="182"/>
        <v>0</v>
      </c>
      <c r="J453" s="11">
        <f t="shared" si="183"/>
        <v>0</v>
      </c>
    </row>
    <row r="454" spans="1:10">
      <c r="A454" s="14"/>
      <c r="B454" s="16" t="s">
        <v>295</v>
      </c>
      <c r="C454" s="101">
        <v>1</v>
      </c>
      <c r="D454" s="87" t="s">
        <v>19</v>
      </c>
      <c r="E454" s="52">
        <v>1200000</v>
      </c>
      <c r="F454" s="69">
        <f t="shared" si="180"/>
        <v>1</v>
      </c>
      <c r="G454" s="52">
        <v>1200000</v>
      </c>
      <c r="H454" s="11">
        <f t="shared" si="181"/>
        <v>1</v>
      </c>
      <c r="I454" s="18">
        <f t="shared" si="182"/>
        <v>0</v>
      </c>
      <c r="J454" s="11">
        <f t="shared" si="183"/>
        <v>0</v>
      </c>
    </row>
    <row r="455" spans="1:10">
      <c r="A455" s="14"/>
      <c r="B455" s="16" t="s">
        <v>296</v>
      </c>
      <c r="C455" s="101">
        <v>1</v>
      </c>
      <c r="D455" s="87" t="s">
        <v>19</v>
      </c>
      <c r="E455" s="52">
        <v>1000000</v>
      </c>
      <c r="F455" s="69">
        <f t="shared" si="180"/>
        <v>1</v>
      </c>
      <c r="G455" s="52">
        <v>1000000</v>
      </c>
      <c r="H455" s="11">
        <f t="shared" si="181"/>
        <v>1</v>
      </c>
      <c r="I455" s="18">
        <f t="shared" si="182"/>
        <v>0</v>
      </c>
      <c r="J455" s="11">
        <f t="shared" si="183"/>
        <v>0</v>
      </c>
    </row>
    <row r="456" spans="1:10">
      <c r="A456" s="14"/>
      <c r="B456" s="16" t="s">
        <v>39</v>
      </c>
      <c r="C456" s="101">
        <v>1</v>
      </c>
      <c r="D456" s="87" t="s">
        <v>19</v>
      </c>
      <c r="E456" s="52">
        <v>424800</v>
      </c>
      <c r="F456" s="69">
        <f t="shared" si="180"/>
        <v>1</v>
      </c>
      <c r="G456" s="52">
        <v>424800</v>
      </c>
      <c r="H456" s="11">
        <f t="shared" si="181"/>
        <v>1</v>
      </c>
      <c r="I456" s="18">
        <f t="shared" si="182"/>
        <v>0</v>
      </c>
      <c r="J456" s="11">
        <f t="shared" si="183"/>
        <v>0</v>
      </c>
    </row>
    <row r="457" spans="1:10">
      <c r="A457" s="14"/>
      <c r="B457" s="16" t="s">
        <v>28</v>
      </c>
      <c r="C457" s="101">
        <v>24</v>
      </c>
      <c r="D457" s="87" t="s">
        <v>328</v>
      </c>
      <c r="E457" s="52">
        <v>6000000</v>
      </c>
      <c r="F457" s="69">
        <f t="shared" si="180"/>
        <v>0.33333333333333331</v>
      </c>
      <c r="G457" s="52">
        <v>2000000</v>
      </c>
      <c r="H457" s="11">
        <f t="shared" si="181"/>
        <v>0.33333333333333331</v>
      </c>
      <c r="I457" s="18">
        <f t="shared" si="182"/>
        <v>4000000</v>
      </c>
      <c r="J457" s="11">
        <f t="shared" si="183"/>
        <v>0.66666666666666674</v>
      </c>
    </row>
    <row r="458" spans="1:10">
      <c r="A458" s="14"/>
      <c r="B458" s="16" t="s">
        <v>297</v>
      </c>
      <c r="C458" s="101">
        <v>1</v>
      </c>
      <c r="D458" s="87" t="s">
        <v>19</v>
      </c>
      <c r="E458" s="52">
        <v>2000000</v>
      </c>
      <c r="F458" s="69">
        <f t="shared" si="180"/>
        <v>1</v>
      </c>
      <c r="G458" s="52">
        <v>2000000</v>
      </c>
      <c r="H458" s="11">
        <f t="shared" si="181"/>
        <v>1</v>
      </c>
      <c r="I458" s="18">
        <f t="shared" si="182"/>
        <v>0</v>
      </c>
      <c r="J458" s="11">
        <f t="shared" si="183"/>
        <v>0</v>
      </c>
    </row>
    <row r="459" spans="1:10">
      <c r="A459" s="14"/>
      <c r="B459" s="16" t="s">
        <v>298</v>
      </c>
      <c r="C459" s="101">
        <v>1</v>
      </c>
      <c r="D459" s="87" t="s">
        <v>91</v>
      </c>
      <c r="E459" s="52">
        <v>4800000</v>
      </c>
      <c r="F459" s="69">
        <f t="shared" si="180"/>
        <v>0</v>
      </c>
      <c r="G459" s="52"/>
      <c r="H459" s="11">
        <f t="shared" si="181"/>
        <v>0</v>
      </c>
      <c r="I459" s="18">
        <f t="shared" ref="I459" si="184">E459-H459</f>
        <v>4800000</v>
      </c>
      <c r="J459" s="11">
        <f t="shared" si="183"/>
        <v>1</v>
      </c>
    </row>
    <row r="460" spans="1:10">
      <c r="A460" s="14"/>
      <c r="B460" s="16" t="s">
        <v>313</v>
      </c>
      <c r="C460" s="101">
        <v>7</v>
      </c>
      <c r="D460" s="87" t="s">
        <v>91</v>
      </c>
      <c r="E460" s="52">
        <v>3175200</v>
      </c>
      <c r="F460" s="69">
        <f t="shared" si="180"/>
        <v>1</v>
      </c>
      <c r="G460" s="52">
        <v>3175200</v>
      </c>
      <c r="H460" s="11">
        <f t="shared" si="181"/>
        <v>1</v>
      </c>
      <c r="I460" s="18">
        <f>SUM(E460-G460)</f>
        <v>0</v>
      </c>
      <c r="J460" s="11">
        <f t="shared" si="183"/>
        <v>0</v>
      </c>
    </row>
    <row r="461" spans="1:10">
      <c r="A461" s="14"/>
      <c r="B461" s="128" t="s">
        <v>45</v>
      </c>
      <c r="C461" s="101">
        <v>2</v>
      </c>
      <c r="D461" s="87" t="s">
        <v>91</v>
      </c>
      <c r="E461" s="52">
        <v>6000000</v>
      </c>
      <c r="F461" s="69">
        <f t="shared" si="180"/>
        <v>1</v>
      </c>
      <c r="G461" s="52">
        <v>6000000</v>
      </c>
      <c r="H461" s="11">
        <f t="shared" si="181"/>
        <v>1</v>
      </c>
      <c r="I461" s="18">
        <f t="shared" ref="I461:I462" si="185">SUM(E461-G461)</f>
        <v>0</v>
      </c>
      <c r="J461" s="11">
        <f t="shared" si="183"/>
        <v>0</v>
      </c>
    </row>
    <row r="462" spans="1:10">
      <c r="A462" s="14"/>
      <c r="B462" s="16" t="s">
        <v>47</v>
      </c>
      <c r="C462" s="101">
        <v>2</v>
      </c>
      <c r="D462" s="87" t="s">
        <v>91</v>
      </c>
      <c r="E462" s="52">
        <v>900000</v>
      </c>
      <c r="F462" s="69">
        <f t="shared" si="180"/>
        <v>1</v>
      </c>
      <c r="G462" s="52">
        <v>900000</v>
      </c>
      <c r="H462" s="11">
        <f t="shared" si="181"/>
        <v>1</v>
      </c>
      <c r="I462" s="18">
        <f t="shared" si="185"/>
        <v>0</v>
      </c>
      <c r="J462" s="11">
        <f t="shared" si="183"/>
        <v>0</v>
      </c>
    </row>
    <row r="463" spans="1:10">
      <c r="A463" s="14"/>
      <c r="B463" s="16"/>
      <c r="C463" s="9"/>
      <c r="D463" s="106"/>
      <c r="E463" s="52"/>
      <c r="F463" s="72"/>
      <c r="G463" s="77"/>
      <c r="H463" s="11"/>
      <c r="I463" s="18"/>
      <c r="J463" s="11"/>
    </row>
    <row r="464" spans="1:10">
      <c r="A464" s="14"/>
      <c r="B464" s="122" t="s">
        <v>81</v>
      </c>
      <c r="C464" s="14"/>
      <c r="D464" s="100"/>
      <c r="E464" s="52"/>
      <c r="F464" s="72"/>
      <c r="G464" s="77"/>
      <c r="H464" s="26"/>
      <c r="I464" s="18"/>
      <c r="J464" s="11"/>
    </row>
    <row r="465" spans="1:10">
      <c r="A465" s="14"/>
      <c r="B465" s="13" t="s">
        <v>321</v>
      </c>
      <c r="C465" s="14">
        <v>200</v>
      </c>
      <c r="D465" s="100" t="s">
        <v>46</v>
      </c>
      <c r="E465" s="52">
        <v>2000000</v>
      </c>
      <c r="F465" s="69">
        <f t="shared" ref="F465:F474" si="186">+H465</f>
        <v>1</v>
      </c>
      <c r="G465" s="52">
        <v>2000000</v>
      </c>
      <c r="H465" s="11">
        <f t="shared" ref="H465:H474" si="187">+G465/E465*100%</f>
        <v>1</v>
      </c>
      <c r="I465" s="18">
        <f t="shared" ref="I465:I474" si="188">SUM(E465-G465)</f>
        <v>0</v>
      </c>
      <c r="J465" s="11">
        <f t="shared" ref="J465:J474" si="189">100%-H465</f>
        <v>0</v>
      </c>
    </row>
    <row r="466" spans="1:10">
      <c r="A466" s="14"/>
      <c r="B466" s="13" t="s">
        <v>322</v>
      </c>
      <c r="C466" s="14">
        <v>125</v>
      </c>
      <c r="D466" s="100" t="s">
        <v>46</v>
      </c>
      <c r="E466" s="52">
        <v>1250000</v>
      </c>
      <c r="F466" s="69">
        <f t="shared" si="186"/>
        <v>1</v>
      </c>
      <c r="G466" s="52">
        <v>1250000</v>
      </c>
      <c r="H466" s="11">
        <f t="shared" si="187"/>
        <v>1</v>
      </c>
      <c r="I466" s="18">
        <f t="shared" si="188"/>
        <v>0</v>
      </c>
      <c r="J466" s="11">
        <f t="shared" si="189"/>
        <v>0</v>
      </c>
    </row>
    <row r="467" spans="1:10">
      <c r="A467" s="14"/>
      <c r="B467" s="13" t="s">
        <v>323</v>
      </c>
      <c r="C467" s="14">
        <v>200</v>
      </c>
      <c r="D467" s="100" t="s">
        <v>46</v>
      </c>
      <c r="E467" s="52">
        <v>2000000</v>
      </c>
      <c r="F467" s="69">
        <f t="shared" si="186"/>
        <v>1</v>
      </c>
      <c r="G467" s="52">
        <v>2000000</v>
      </c>
      <c r="H467" s="11">
        <f t="shared" si="187"/>
        <v>1</v>
      </c>
      <c r="I467" s="18">
        <f t="shared" si="188"/>
        <v>0</v>
      </c>
      <c r="J467" s="11">
        <f t="shared" si="189"/>
        <v>0</v>
      </c>
    </row>
    <row r="468" spans="1:10">
      <c r="A468" s="14"/>
      <c r="B468" s="13" t="s">
        <v>56</v>
      </c>
      <c r="C468" s="14">
        <v>20</v>
      </c>
      <c r="D468" s="100" t="s">
        <v>91</v>
      </c>
      <c r="E468" s="52">
        <v>5000000</v>
      </c>
      <c r="F468" s="69">
        <f t="shared" si="186"/>
        <v>1</v>
      </c>
      <c r="G468" s="52">
        <v>5000000</v>
      </c>
      <c r="H468" s="11">
        <f t="shared" si="187"/>
        <v>1</v>
      </c>
      <c r="I468" s="18">
        <f t="shared" si="188"/>
        <v>0</v>
      </c>
      <c r="J468" s="11">
        <f t="shared" si="189"/>
        <v>0</v>
      </c>
    </row>
    <row r="469" spans="1:10">
      <c r="A469" s="14"/>
      <c r="B469" s="13" t="s">
        <v>38</v>
      </c>
      <c r="C469" s="14">
        <v>1</v>
      </c>
      <c r="D469" s="100" t="s">
        <v>19</v>
      </c>
      <c r="E469" s="52">
        <v>1500000</v>
      </c>
      <c r="F469" s="69">
        <f t="shared" si="186"/>
        <v>1</v>
      </c>
      <c r="G469" s="52">
        <v>1500000</v>
      </c>
      <c r="H469" s="11">
        <f t="shared" si="187"/>
        <v>1</v>
      </c>
      <c r="I469" s="18">
        <f t="shared" si="188"/>
        <v>0</v>
      </c>
      <c r="J469" s="11">
        <f t="shared" si="189"/>
        <v>0</v>
      </c>
    </row>
    <row r="470" spans="1:10">
      <c r="A470" s="14"/>
      <c r="B470" s="13" t="s">
        <v>28</v>
      </c>
      <c r="C470" s="14">
        <v>24</v>
      </c>
      <c r="D470" s="100" t="s">
        <v>328</v>
      </c>
      <c r="E470" s="52">
        <v>6000000</v>
      </c>
      <c r="F470" s="69">
        <f t="shared" si="186"/>
        <v>0.33333333333333331</v>
      </c>
      <c r="G470" s="52">
        <v>2000000</v>
      </c>
      <c r="H470" s="11">
        <f t="shared" si="187"/>
        <v>0.33333333333333331</v>
      </c>
      <c r="I470" s="18">
        <f t="shared" si="188"/>
        <v>4000000</v>
      </c>
      <c r="J470" s="11">
        <f t="shared" si="189"/>
        <v>0.66666666666666674</v>
      </c>
    </row>
    <row r="471" spans="1:10">
      <c r="A471" s="14"/>
      <c r="B471" s="13" t="s">
        <v>109</v>
      </c>
      <c r="C471" s="14">
        <v>1</v>
      </c>
      <c r="D471" s="100" t="s">
        <v>19</v>
      </c>
      <c r="E471" s="52">
        <v>450000</v>
      </c>
      <c r="F471" s="69">
        <f t="shared" si="186"/>
        <v>1</v>
      </c>
      <c r="G471" s="52">
        <v>450000</v>
      </c>
      <c r="H471" s="11">
        <f t="shared" si="187"/>
        <v>1</v>
      </c>
      <c r="I471" s="18">
        <f t="shared" si="188"/>
        <v>0</v>
      </c>
      <c r="J471" s="11">
        <f t="shared" si="189"/>
        <v>0</v>
      </c>
    </row>
    <row r="472" spans="1:10">
      <c r="A472" s="14"/>
      <c r="B472" s="13" t="s">
        <v>52</v>
      </c>
      <c r="C472" s="14">
        <v>10</v>
      </c>
      <c r="D472" s="100" t="s">
        <v>328</v>
      </c>
      <c r="E472" s="52">
        <v>1000000</v>
      </c>
      <c r="F472" s="69">
        <f t="shared" si="186"/>
        <v>1</v>
      </c>
      <c r="G472" s="52">
        <v>1000000</v>
      </c>
      <c r="H472" s="11">
        <f t="shared" si="187"/>
        <v>1</v>
      </c>
      <c r="I472" s="18">
        <f t="shared" si="188"/>
        <v>0</v>
      </c>
      <c r="J472" s="11">
        <f t="shared" si="189"/>
        <v>0</v>
      </c>
    </row>
    <row r="473" spans="1:10">
      <c r="A473" s="14"/>
      <c r="B473" s="13" t="s">
        <v>42</v>
      </c>
      <c r="C473" s="14">
        <v>1</v>
      </c>
      <c r="D473" s="100" t="s">
        <v>19</v>
      </c>
      <c r="E473" s="52">
        <v>4800000</v>
      </c>
      <c r="F473" s="69">
        <f t="shared" si="186"/>
        <v>0</v>
      </c>
      <c r="G473" s="52"/>
      <c r="H473" s="11">
        <f t="shared" si="187"/>
        <v>0</v>
      </c>
      <c r="I473" s="18">
        <f t="shared" ref="I473" si="190">E473-H473</f>
        <v>4800000</v>
      </c>
      <c r="J473" s="11">
        <f t="shared" si="189"/>
        <v>1</v>
      </c>
    </row>
    <row r="474" spans="1:10">
      <c r="A474" s="14"/>
      <c r="B474" s="129" t="s">
        <v>312</v>
      </c>
      <c r="C474" s="14">
        <v>2</v>
      </c>
      <c r="D474" s="100" t="s">
        <v>91</v>
      </c>
      <c r="E474" s="52">
        <v>6000000</v>
      </c>
      <c r="F474" s="69">
        <f t="shared" si="186"/>
        <v>1</v>
      </c>
      <c r="G474" s="52">
        <v>6000000</v>
      </c>
      <c r="H474" s="11">
        <f t="shared" si="187"/>
        <v>1</v>
      </c>
      <c r="I474" s="18">
        <f t="shared" si="188"/>
        <v>0</v>
      </c>
      <c r="J474" s="11">
        <f t="shared" si="189"/>
        <v>0</v>
      </c>
    </row>
    <row r="475" spans="1:10">
      <c r="A475" s="14"/>
      <c r="B475" s="13"/>
      <c r="C475" s="14"/>
      <c r="D475" s="100"/>
      <c r="E475" s="52"/>
      <c r="F475" s="72"/>
      <c r="G475" s="77"/>
      <c r="H475" s="11"/>
      <c r="I475" s="18"/>
      <c r="J475" s="11"/>
    </row>
    <row r="476" spans="1:10">
      <c r="A476" s="14"/>
      <c r="B476" s="122" t="s">
        <v>65</v>
      </c>
      <c r="C476" s="14"/>
      <c r="D476" s="100"/>
      <c r="E476" s="52"/>
      <c r="F476" s="72"/>
      <c r="G476" s="77"/>
      <c r="H476" s="26"/>
      <c r="I476" s="18"/>
      <c r="J476" s="11"/>
    </row>
    <row r="477" spans="1:10">
      <c r="A477" s="14"/>
      <c r="B477" s="16" t="s">
        <v>33</v>
      </c>
      <c r="C477" s="101">
        <v>1</v>
      </c>
      <c r="D477" s="87" t="s">
        <v>19</v>
      </c>
      <c r="E477" s="52">
        <v>1000000</v>
      </c>
      <c r="F477" s="69">
        <f t="shared" ref="F477:F485" si="191">+H477</f>
        <v>1</v>
      </c>
      <c r="G477" s="52">
        <v>1000000</v>
      </c>
      <c r="H477" s="11">
        <f t="shared" ref="H477:H485" si="192">+G477/E477*100%</f>
        <v>1</v>
      </c>
      <c r="I477" s="18">
        <f t="shared" ref="I477:I482" si="193">SUM(E477-G477)</f>
        <v>0</v>
      </c>
      <c r="J477" s="11">
        <f t="shared" ref="J477:J485" si="194">100%-H477</f>
        <v>0</v>
      </c>
    </row>
    <row r="478" spans="1:10">
      <c r="A478" s="14"/>
      <c r="B478" s="16" t="s">
        <v>31</v>
      </c>
      <c r="C478" s="101">
        <v>1</v>
      </c>
      <c r="D478" s="87" t="s">
        <v>19</v>
      </c>
      <c r="E478" s="52">
        <v>1000000</v>
      </c>
      <c r="F478" s="69">
        <f t="shared" si="191"/>
        <v>1</v>
      </c>
      <c r="G478" s="52">
        <v>1000000</v>
      </c>
      <c r="H478" s="11">
        <f t="shared" si="192"/>
        <v>1</v>
      </c>
      <c r="I478" s="18">
        <f t="shared" si="193"/>
        <v>0</v>
      </c>
      <c r="J478" s="11">
        <f t="shared" si="194"/>
        <v>0</v>
      </c>
    </row>
    <row r="479" spans="1:10">
      <c r="A479" s="14"/>
      <c r="B479" s="127" t="s">
        <v>338</v>
      </c>
      <c r="C479" s="101">
        <v>1</v>
      </c>
      <c r="D479" s="87" t="s">
        <v>19</v>
      </c>
      <c r="E479" s="52">
        <v>2350000</v>
      </c>
      <c r="F479" s="69">
        <f t="shared" si="191"/>
        <v>1</v>
      </c>
      <c r="G479" s="52">
        <v>2350000</v>
      </c>
      <c r="H479" s="11">
        <f t="shared" si="192"/>
        <v>1</v>
      </c>
      <c r="I479" s="18">
        <f t="shared" si="193"/>
        <v>0</v>
      </c>
      <c r="J479" s="11">
        <f t="shared" si="194"/>
        <v>0</v>
      </c>
    </row>
    <row r="480" spans="1:10">
      <c r="A480" s="14"/>
      <c r="B480" s="16" t="s">
        <v>299</v>
      </c>
      <c r="C480" s="101">
        <v>17</v>
      </c>
      <c r="D480" s="87" t="s">
        <v>91</v>
      </c>
      <c r="E480" s="52">
        <v>4250000</v>
      </c>
      <c r="F480" s="69">
        <f t="shared" si="191"/>
        <v>1</v>
      </c>
      <c r="G480" s="52">
        <v>4250000</v>
      </c>
      <c r="H480" s="11">
        <f t="shared" si="192"/>
        <v>1</v>
      </c>
      <c r="I480" s="18">
        <f t="shared" si="193"/>
        <v>0</v>
      </c>
      <c r="J480" s="11">
        <f t="shared" si="194"/>
        <v>0</v>
      </c>
    </row>
    <row r="481" spans="1:10">
      <c r="A481" s="14"/>
      <c r="B481" s="16" t="s">
        <v>300</v>
      </c>
      <c r="C481" s="101">
        <v>24</v>
      </c>
      <c r="D481" s="87" t="s">
        <v>328</v>
      </c>
      <c r="E481" s="52">
        <v>6000000</v>
      </c>
      <c r="F481" s="69">
        <f t="shared" si="191"/>
        <v>0.33333333333333331</v>
      </c>
      <c r="G481" s="52">
        <v>2000000</v>
      </c>
      <c r="H481" s="11">
        <f t="shared" si="192"/>
        <v>0.33333333333333331</v>
      </c>
      <c r="I481" s="18">
        <f t="shared" si="193"/>
        <v>4000000</v>
      </c>
      <c r="J481" s="11">
        <f t="shared" si="194"/>
        <v>0.66666666666666674</v>
      </c>
    </row>
    <row r="482" spans="1:10">
      <c r="A482" s="14"/>
      <c r="B482" s="16" t="s">
        <v>267</v>
      </c>
      <c r="C482" s="101">
        <v>1</v>
      </c>
      <c r="D482" s="87" t="s">
        <v>19</v>
      </c>
      <c r="E482" s="52">
        <v>1000000</v>
      </c>
      <c r="F482" s="69">
        <f t="shared" si="191"/>
        <v>1</v>
      </c>
      <c r="G482" s="52">
        <v>1000000</v>
      </c>
      <c r="H482" s="11">
        <f t="shared" si="192"/>
        <v>1</v>
      </c>
      <c r="I482" s="18">
        <f t="shared" si="193"/>
        <v>0</v>
      </c>
      <c r="J482" s="11">
        <f t="shared" si="194"/>
        <v>0</v>
      </c>
    </row>
    <row r="483" spans="1:10">
      <c r="A483" s="14"/>
      <c r="B483" s="16" t="s">
        <v>42</v>
      </c>
      <c r="C483" s="101">
        <v>1</v>
      </c>
      <c r="D483" s="87" t="s">
        <v>19</v>
      </c>
      <c r="E483" s="52">
        <v>4800000</v>
      </c>
      <c r="F483" s="69">
        <f t="shared" si="191"/>
        <v>0</v>
      </c>
      <c r="G483" s="77"/>
      <c r="H483" s="11">
        <f t="shared" si="192"/>
        <v>0</v>
      </c>
      <c r="I483" s="18">
        <f t="shared" ref="I483" si="195">E483-H483</f>
        <v>4800000</v>
      </c>
      <c r="J483" s="11">
        <f t="shared" si="194"/>
        <v>1</v>
      </c>
    </row>
    <row r="484" spans="1:10">
      <c r="A484" s="14"/>
      <c r="B484" s="128" t="s">
        <v>45</v>
      </c>
      <c r="C484" s="101">
        <v>2</v>
      </c>
      <c r="D484" s="87" t="s">
        <v>91</v>
      </c>
      <c r="E484" s="52">
        <v>6000000</v>
      </c>
      <c r="F484" s="69">
        <f t="shared" si="191"/>
        <v>1</v>
      </c>
      <c r="G484" s="52">
        <v>6000000</v>
      </c>
      <c r="H484" s="11">
        <f t="shared" si="192"/>
        <v>1</v>
      </c>
      <c r="I484" s="18">
        <f t="shared" ref="I484:I485" si="196">SUM(E484-G484)</f>
        <v>0</v>
      </c>
      <c r="J484" s="11">
        <f t="shared" si="194"/>
        <v>0</v>
      </c>
    </row>
    <row r="485" spans="1:10">
      <c r="A485" s="14"/>
      <c r="B485" s="16" t="s">
        <v>47</v>
      </c>
      <c r="C485" s="101">
        <v>8</v>
      </c>
      <c r="D485" s="87" t="s">
        <v>91</v>
      </c>
      <c r="E485" s="52">
        <v>3600000</v>
      </c>
      <c r="F485" s="69">
        <f t="shared" si="191"/>
        <v>1</v>
      </c>
      <c r="G485" s="52">
        <v>3600000</v>
      </c>
      <c r="H485" s="11">
        <f t="shared" si="192"/>
        <v>1</v>
      </c>
      <c r="I485" s="18">
        <f t="shared" si="196"/>
        <v>0</v>
      </c>
      <c r="J485" s="11">
        <f t="shared" si="194"/>
        <v>0</v>
      </c>
    </row>
    <row r="486" spans="1:10">
      <c r="A486" s="14"/>
      <c r="B486" s="16"/>
      <c r="C486" s="9"/>
      <c r="D486" s="106"/>
      <c r="E486" s="52"/>
      <c r="F486" s="72"/>
      <c r="G486" s="77"/>
      <c r="H486" s="11"/>
      <c r="I486" s="18"/>
      <c r="J486" s="11"/>
    </row>
    <row r="487" spans="1:10">
      <c r="A487" s="14"/>
      <c r="B487" s="122" t="s">
        <v>82</v>
      </c>
      <c r="C487" s="14"/>
      <c r="D487" s="100"/>
      <c r="E487" s="52"/>
      <c r="F487" s="72"/>
      <c r="G487" s="77"/>
      <c r="H487" s="26"/>
      <c r="I487" s="18"/>
      <c r="J487" s="11"/>
    </row>
    <row r="488" spans="1:10" ht="15.75">
      <c r="A488" s="14"/>
      <c r="B488" s="16" t="s">
        <v>301</v>
      </c>
      <c r="C488" s="107">
        <v>1</v>
      </c>
      <c r="D488" s="93" t="s">
        <v>19</v>
      </c>
      <c r="E488" s="52">
        <v>1000000</v>
      </c>
      <c r="F488" s="69">
        <f t="shared" ref="F488:F498" si="197">+H488</f>
        <v>1</v>
      </c>
      <c r="G488" s="52">
        <v>1000000</v>
      </c>
      <c r="H488" s="11">
        <f t="shared" ref="H488:H498" si="198">+G488/E488*100%</f>
        <v>1</v>
      </c>
      <c r="I488" s="18">
        <f t="shared" ref="I488:I498" si="199">SUM(E488-G488)</f>
        <v>0</v>
      </c>
      <c r="J488" s="11">
        <f t="shared" ref="J488:J498" si="200">100%-H488</f>
        <v>0</v>
      </c>
    </row>
    <row r="489" spans="1:10" ht="15.75">
      <c r="A489" s="14"/>
      <c r="B489" s="16" t="s">
        <v>274</v>
      </c>
      <c r="C489" s="107">
        <v>1</v>
      </c>
      <c r="D489" s="93" t="s">
        <v>19</v>
      </c>
      <c r="E489" s="52">
        <v>1000000</v>
      </c>
      <c r="F489" s="69">
        <f t="shared" si="197"/>
        <v>1</v>
      </c>
      <c r="G489" s="52">
        <v>1000000</v>
      </c>
      <c r="H489" s="11">
        <f t="shared" si="198"/>
        <v>1</v>
      </c>
      <c r="I489" s="18">
        <f t="shared" si="199"/>
        <v>0</v>
      </c>
      <c r="J489" s="11">
        <f t="shared" si="200"/>
        <v>0</v>
      </c>
    </row>
    <row r="490" spans="1:10" ht="15.75">
      <c r="A490" s="14"/>
      <c r="B490" s="16" t="s">
        <v>275</v>
      </c>
      <c r="C490" s="107">
        <v>1</v>
      </c>
      <c r="D490" s="93" t="s">
        <v>19</v>
      </c>
      <c r="E490" s="52">
        <v>1000000</v>
      </c>
      <c r="F490" s="69">
        <f t="shared" si="197"/>
        <v>1</v>
      </c>
      <c r="G490" s="52">
        <v>1000000</v>
      </c>
      <c r="H490" s="11">
        <f t="shared" si="198"/>
        <v>1</v>
      </c>
      <c r="I490" s="18">
        <f t="shared" si="199"/>
        <v>0</v>
      </c>
      <c r="J490" s="11">
        <f t="shared" si="200"/>
        <v>0</v>
      </c>
    </row>
    <row r="491" spans="1:10" ht="15.75">
      <c r="A491" s="14"/>
      <c r="B491" s="16" t="s">
        <v>35</v>
      </c>
      <c r="C491" s="108">
        <v>8</v>
      </c>
      <c r="D491" s="94" t="s">
        <v>91</v>
      </c>
      <c r="E491" s="52">
        <v>2000000</v>
      </c>
      <c r="F491" s="69">
        <f t="shared" si="197"/>
        <v>1</v>
      </c>
      <c r="G491" s="52">
        <v>2000000</v>
      </c>
      <c r="H491" s="11">
        <f t="shared" si="198"/>
        <v>1</v>
      </c>
      <c r="I491" s="18">
        <f t="shared" si="199"/>
        <v>0</v>
      </c>
      <c r="J491" s="11">
        <f t="shared" si="200"/>
        <v>0</v>
      </c>
    </row>
    <row r="492" spans="1:10" ht="15.75">
      <c r="A492" s="14"/>
      <c r="B492" s="16" t="s">
        <v>37</v>
      </c>
      <c r="C492" s="107">
        <v>1</v>
      </c>
      <c r="D492" s="93" t="s">
        <v>19</v>
      </c>
      <c r="E492" s="52">
        <v>2500000</v>
      </c>
      <c r="F492" s="69">
        <f t="shared" si="197"/>
        <v>0</v>
      </c>
      <c r="G492" s="52"/>
      <c r="H492" s="11">
        <f t="shared" si="198"/>
        <v>0</v>
      </c>
      <c r="I492" s="18">
        <f t="shared" ref="I492:I496" si="201">E492-H492</f>
        <v>2500000</v>
      </c>
      <c r="J492" s="11">
        <f t="shared" si="200"/>
        <v>1</v>
      </c>
    </row>
    <row r="493" spans="1:10" ht="15.75">
      <c r="A493" s="14"/>
      <c r="B493" s="16" t="s">
        <v>38</v>
      </c>
      <c r="C493" s="107">
        <v>1</v>
      </c>
      <c r="D493" s="93" t="s">
        <v>19</v>
      </c>
      <c r="E493" s="52">
        <v>1100000</v>
      </c>
      <c r="F493" s="69">
        <f t="shared" si="197"/>
        <v>1</v>
      </c>
      <c r="G493" s="52">
        <v>1100000</v>
      </c>
      <c r="H493" s="11">
        <f t="shared" si="198"/>
        <v>1</v>
      </c>
      <c r="I493" s="18">
        <f t="shared" si="199"/>
        <v>0</v>
      </c>
      <c r="J493" s="11">
        <f t="shared" si="200"/>
        <v>0</v>
      </c>
    </row>
    <row r="494" spans="1:10" ht="15.75">
      <c r="A494" s="14"/>
      <c r="B494" s="16" t="s">
        <v>28</v>
      </c>
      <c r="C494" s="107">
        <v>24</v>
      </c>
      <c r="D494" s="93" t="s">
        <v>328</v>
      </c>
      <c r="E494" s="52">
        <v>6000000</v>
      </c>
      <c r="F494" s="69">
        <f t="shared" si="197"/>
        <v>0.33333333333333331</v>
      </c>
      <c r="G494" s="52">
        <v>2000000</v>
      </c>
      <c r="H494" s="11">
        <f t="shared" si="198"/>
        <v>0.33333333333333331</v>
      </c>
      <c r="I494" s="18">
        <f t="shared" si="199"/>
        <v>4000000</v>
      </c>
      <c r="J494" s="11">
        <f t="shared" si="200"/>
        <v>0.66666666666666674</v>
      </c>
    </row>
    <row r="495" spans="1:10" ht="15.75">
      <c r="A495" s="14"/>
      <c r="B495" s="16" t="s">
        <v>52</v>
      </c>
      <c r="C495" s="107">
        <v>10</v>
      </c>
      <c r="D495" s="93" t="s">
        <v>328</v>
      </c>
      <c r="E495" s="52">
        <v>1000000</v>
      </c>
      <c r="F495" s="69">
        <f t="shared" si="197"/>
        <v>1</v>
      </c>
      <c r="G495" s="52">
        <v>1000000</v>
      </c>
      <c r="H495" s="11">
        <f t="shared" si="198"/>
        <v>1</v>
      </c>
      <c r="I495" s="18">
        <f t="shared" si="199"/>
        <v>0</v>
      </c>
      <c r="J495" s="11">
        <f t="shared" si="200"/>
        <v>0</v>
      </c>
    </row>
    <row r="496" spans="1:10" ht="15.75">
      <c r="A496" s="14"/>
      <c r="B496" s="16" t="s">
        <v>42</v>
      </c>
      <c r="C496" s="107">
        <v>1</v>
      </c>
      <c r="D496" s="93" t="s">
        <v>19</v>
      </c>
      <c r="E496" s="52">
        <v>4800000</v>
      </c>
      <c r="F496" s="69">
        <f t="shared" si="197"/>
        <v>0</v>
      </c>
      <c r="G496" s="52"/>
      <c r="H496" s="11">
        <f t="shared" si="198"/>
        <v>0</v>
      </c>
      <c r="I496" s="18">
        <f t="shared" si="201"/>
        <v>4800000</v>
      </c>
      <c r="J496" s="11">
        <f t="shared" si="200"/>
        <v>1</v>
      </c>
    </row>
    <row r="497" spans="1:10" ht="15.75">
      <c r="A497" s="14"/>
      <c r="B497" s="16" t="s">
        <v>47</v>
      </c>
      <c r="C497" s="108">
        <v>8</v>
      </c>
      <c r="D497" s="94" t="s">
        <v>91</v>
      </c>
      <c r="E497" s="52">
        <v>3600000</v>
      </c>
      <c r="F497" s="69">
        <f t="shared" si="197"/>
        <v>1</v>
      </c>
      <c r="G497" s="52">
        <v>3600000</v>
      </c>
      <c r="H497" s="11">
        <f t="shared" si="198"/>
        <v>1</v>
      </c>
      <c r="I497" s="18">
        <f t="shared" si="199"/>
        <v>0</v>
      </c>
      <c r="J497" s="11">
        <f t="shared" si="200"/>
        <v>0</v>
      </c>
    </row>
    <row r="498" spans="1:10" ht="15.75">
      <c r="A498" s="14"/>
      <c r="B498" s="128" t="s">
        <v>312</v>
      </c>
      <c r="C498" s="107">
        <v>2</v>
      </c>
      <c r="D498" s="93" t="s">
        <v>91</v>
      </c>
      <c r="E498" s="52">
        <v>6000000</v>
      </c>
      <c r="F498" s="69">
        <f t="shared" si="197"/>
        <v>1</v>
      </c>
      <c r="G498" s="52">
        <v>6000000</v>
      </c>
      <c r="H498" s="11">
        <f t="shared" si="198"/>
        <v>1</v>
      </c>
      <c r="I498" s="18">
        <f t="shared" si="199"/>
        <v>0</v>
      </c>
      <c r="J498" s="11">
        <f t="shared" si="200"/>
        <v>0</v>
      </c>
    </row>
    <row r="499" spans="1:10">
      <c r="A499" s="14"/>
      <c r="B499" s="79"/>
      <c r="C499" s="9"/>
      <c r="D499" s="106"/>
      <c r="E499" s="52"/>
      <c r="F499" s="72"/>
      <c r="G499" s="77"/>
      <c r="H499" s="11"/>
      <c r="I499" s="18"/>
      <c r="J499" s="11"/>
    </row>
    <row r="500" spans="1:10">
      <c r="A500" s="14"/>
      <c r="B500" s="122" t="s">
        <v>83</v>
      </c>
      <c r="C500" s="14"/>
      <c r="D500" s="100"/>
      <c r="E500" s="52"/>
      <c r="F500" s="72"/>
      <c r="G500" s="77"/>
      <c r="H500" s="26"/>
      <c r="I500" s="18"/>
      <c r="J500" s="11"/>
    </row>
    <row r="501" spans="1:10">
      <c r="A501" s="14"/>
      <c r="B501" s="16" t="s">
        <v>302</v>
      </c>
      <c r="C501" s="101">
        <v>1</v>
      </c>
      <c r="D501" s="87" t="s">
        <v>19</v>
      </c>
      <c r="E501" s="52">
        <v>1500000</v>
      </c>
      <c r="F501" s="69">
        <f t="shared" ref="F501:F510" si="202">+H501</f>
        <v>1</v>
      </c>
      <c r="G501" s="52">
        <v>1500000</v>
      </c>
      <c r="H501" s="11">
        <f t="shared" ref="H501:H510" si="203">+G501/E501*100%</f>
        <v>1</v>
      </c>
      <c r="I501" s="18">
        <f t="shared" ref="I501:I510" si="204">SUM(E501-G501)</f>
        <v>0</v>
      </c>
      <c r="J501" s="11">
        <f t="shared" ref="J501:J510" si="205">100%-H501</f>
        <v>0</v>
      </c>
    </row>
    <row r="502" spans="1:10">
      <c r="A502" s="14"/>
      <c r="B502" s="16" t="s">
        <v>303</v>
      </c>
      <c r="C502" s="101">
        <v>1</v>
      </c>
      <c r="D502" s="87" t="s">
        <v>19</v>
      </c>
      <c r="E502" s="52">
        <v>1550000</v>
      </c>
      <c r="F502" s="69">
        <f t="shared" si="202"/>
        <v>1</v>
      </c>
      <c r="G502" s="52">
        <v>1550000</v>
      </c>
      <c r="H502" s="11">
        <f t="shared" si="203"/>
        <v>1</v>
      </c>
      <c r="I502" s="18">
        <f t="shared" si="204"/>
        <v>0</v>
      </c>
      <c r="J502" s="11">
        <f t="shared" si="205"/>
        <v>0</v>
      </c>
    </row>
    <row r="503" spans="1:10">
      <c r="A503" s="14"/>
      <c r="B503" s="16" t="s">
        <v>35</v>
      </c>
      <c r="C503" s="101">
        <v>8</v>
      </c>
      <c r="D503" s="87" t="s">
        <v>91</v>
      </c>
      <c r="E503" s="52">
        <v>2000000</v>
      </c>
      <c r="F503" s="69">
        <f t="shared" si="202"/>
        <v>1</v>
      </c>
      <c r="G503" s="52">
        <v>2000000</v>
      </c>
      <c r="H503" s="11">
        <f t="shared" si="203"/>
        <v>1</v>
      </c>
      <c r="I503" s="18">
        <f t="shared" si="204"/>
        <v>0</v>
      </c>
      <c r="J503" s="11">
        <f t="shared" si="205"/>
        <v>0</v>
      </c>
    </row>
    <row r="504" spans="1:10">
      <c r="A504" s="14"/>
      <c r="B504" s="16" t="s">
        <v>37</v>
      </c>
      <c r="C504" s="101">
        <v>1</v>
      </c>
      <c r="D504" s="87" t="s">
        <v>19</v>
      </c>
      <c r="E504" s="52">
        <v>2500000</v>
      </c>
      <c r="F504" s="69">
        <f t="shared" si="202"/>
        <v>0</v>
      </c>
      <c r="G504" s="52"/>
      <c r="H504" s="11">
        <f t="shared" si="203"/>
        <v>0</v>
      </c>
      <c r="I504" s="18">
        <f t="shared" ref="I504:I508" si="206">E504-H504</f>
        <v>2500000</v>
      </c>
      <c r="J504" s="11">
        <f t="shared" si="205"/>
        <v>1</v>
      </c>
    </row>
    <row r="505" spans="1:10">
      <c r="A505" s="14"/>
      <c r="B505" s="16" t="s">
        <v>304</v>
      </c>
      <c r="C505" s="101">
        <v>24</v>
      </c>
      <c r="D505" s="87" t="s">
        <v>328</v>
      </c>
      <c r="E505" s="52">
        <v>6000000</v>
      </c>
      <c r="F505" s="69">
        <f t="shared" si="202"/>
        <v>0.33333333333333331</v>
      </c>
      <c r="G505" s="77">
        <v>2000000</v>
      </c>
      <c r="H505" s="11">
        <f t="shared" si="203"/>
        <v>0.33333333333333331</v>
      </c>
      <c r="I505" s="18">
        <f t="shared" si="204"/>
        <v>4000000</v>
      </c>
      <c r="J505" s="11">
        <f t="shared" si="205"/>
        <v>0.66666666666666674</v>
      </c>
    </row>
    <row r="506" spans="1:10">
      <c r="A506" s="14"/>
      <c r="B506" s="16" t="s">
        <v>38</v>
      </c>
      <c r="C506" s="101">
        <v>1</v>
      </c>
      <c r="D506" s="87" t="s">
        <v>19</v>
      </c>
      <c r="E506" s="52">
        <v>1500000</v>
      </c>
      <c r="F506" s="69">
        <f t="shared" si="202"/>
        <v>1</v>
      </c>
      <c r="G506" s="52">
        <v>1500000</v>
      </c>
      <c r="H506" s="11">
        <f t="shared" si="203"/>
        <v>1</v>
      </c>
      <c r="I506" s="18">
        <f t="shared" si="204"/>
        <v>0</v>
      </c>
      <c r="J506" s="11">
        <f t="shared" si="205"/>
        <v>0</v>
      </c>
    </row>
    <row r="507" spans="1:10">
      <c r="A507" s="14"/>
      <c r="B507" s="16" t="s">
        <v>267</v>
      </c>
      <c r="C507" s="101">
        <v>10</v>
      </c>
      <c r="D507" s="87" t="s">
        <v>328</v>
      </c>
      <c r="E507" s="52">
        <v>1000000</v>
      </c>
      <c r="F507" s="69">
        <f t="shared" si="202"/>
        <v>1</v>
      </c>
      <c r="G507" s="52">
        <v>1000000</v>
      </c>
      <c r="H507" s="11">
        <f t="shared" si="203"/>
        <v>1</v>
      </c>
      <c r="I507" s="18">
        <f t="shared" si="204"/>
        <v>0</v>
      </c>
      <c r="J507" s="11">
        <f t="shared" si="205"/>
        <v>0</v>
      </c>
    </row>
    <row r="508" spans="1:10">
      <c r="A508" s="14"/>
      <c r="B508" s="16" t="s">
        <v>42</v>
      </c>
      <c r="C508" s="101">
        <v>1</v>
      </c>
      <c r="D508" s="87" t="s">
        <v>19</v>
      </c>
      <c r="E508" s="52">
        <v>4800000</v>
      </c>
      <c r="F508" s="69">
        <f t="shared" si="202"/>
        <v>0</v>
      </c>
      <c r="G508" s="52"/>
      <c r="H508" s="11">
        <f t="shared" si="203"/>
        <v>0</v>
      </c>
      <c r="I508" s="18">
        <f t="shared" si="206"/>
        <v>4800000</v>
      </c>
      <c r="J508" s="11">
        <f t="shared" si="205"/>
        <v>1</v>
      </c>
    </row>
    <row r="509" spans="1:10">
      <c r="A509" s="14"/>
      <c r="B509" s="128" t="s">
        <v>312</v>
      </c>
      <c r="C509" s="101">
        <v>2</v>
      </c>
      <c r="D509" s="87" t="s">
        <v>91</v>
      </c>
      <c r="E509" s="52">
        <v>6000000</v>
      </c>
      <c r="F509" s="69">
        <f t="shared" si="202"/>
        <v>1</v>
      </c>
      <c r="G509" s="52">
        <v>6000000</v>
      </c>
      <c r="H509" s="11">
        <f t="shared" si="203"/>
        <v>1</v>
      </c>
      <c r="I509" s="18">
        <f t="shared" si="204"/>
        <v>0</v>
      </c>
      <c r="J509" s="11">
        <f t="shared" si="205"/>
        <v>0</v>
      </c>
    </row>
    <row r="510" spans="1:10">
      <c r="A510" s="14"/>
      <c r="B510" s="16" t="s">
        <v>47</v>
      </c>
      <c r="C510" s="104">
        <v>7</v>
      </c>
      <c r="D510" s="88" t="s">
        <v>91</v>
      </c>
      <c r="E510" s="52">
        <v>3150000</v>
      </c>
      <c r="F510" s="69">
        <f t="shared" si="202"/>
        <v>1</v>
      </c>
      <c r="G510" s="52">
        <v>3150000</v>
      </c>
      <c r="H510" s="11">
        <f t="shared" si="203"/>
        <v>1</v>
      </c>
      <c r="I510" s="18">
        <f t="shared" si="204"/>
        <v>0</v>
      </c>
      <c r="J510" s="11">
        <f t="shared" si="205"/>
        <v>0</v>
      </c>
    </row>
    <row r="511" spans="1:10">
      <c r="A511" s="14"/>
      <c r="B511" s="16"/>
      <c r="C511" s="9"/>
      <c r="D511" s="106"/>
      <c r="E511" s="52"/>
      <c r="F511" s="72"/>
      <c r="G511" s="77"/>
      <c r="H511" s="11"/>
      <c r="I511" s="18"/>
      <c r="J511" s="11"/>
    </row>
    <row r="512" spans="1:10">
      <c r="A512" s="14"/>
      <c r="B512" s="122" t="s">
        <v>63</v>
      </c>
      <c r="C512" s="14"/>
      <c r="D512" s="100"/>
      <c r="E512" s="52"/>
      <c r="F512" s="72"/>
      <c r="G512" s="77"/>
      <c r="H512" s="26"/>
      <c r="I512" s="18"/>
      <c r="J512" s="11"/>
    </row>
    <row r="513" spans="1:10">
      <c r="A513" s="14"/>
      <c r="B513" s="16" t="s">
        <v>305</v>
      </c>
      <c r="C513" s="101">
        <v>1</v>
      </c>
      <c r="D513" s="87" t="s">
        <v>19</v>
      </c>
      <c r="E513" s="52">
        <v>1500000</v>
      </c>
      <c r="F513" s="69">
        <f t="shared" ref="F513:F522" si="207">+H513</f>
        <v>1</v>
      </c>
      <c r="G513" s="52">
        <v>1500000</v>
      </c>
      <c r="H513" s="11">
        <f t="shared" ref="H513:H522" si="208">+G513/E513*100%</f>
        <v>1</v>
      </c>
      <c r="I513" s="18">
        <f t="shared" ref="I513:I522" si="209">SUM(E513-G513)</f>
        <v>0</v>
      </c>
      <c r="J513" s="11">
        <f t="shared" ref="J513:J522" si="210">100%-H513</f>
        <v>0</v>
      </c>
    </row>
    <row r="514" spans="1:10">
      <c r="A514" s="14"/>
      <c r="B514" s="16" t="s">
        <v>306</v>
      </c>
      <c r="C514" s="101">
        <v>1</v>
      </c>
      <c r="D514" s="87" t="s">
        <v>19</v>
      </c>
      <c r="E514" s="52">
        <v>1000000</v>
      </c>
      <c r="F514" s="69">
        <f t="shared" si="207"/>
        <v>1</v>
      </c>
      <c r="G514" s="52">
        <v>1000000</v>
      </c>
      <c r="H514" s="11">
        <f t="shared" si="208"/>
        <v>1</v>
      </c>
      <c r="I514" s="18">
        <f t="shared" si="209"/>
        <v>0</v>
      </c>
      <c r="J514" s="11">
        <f t="shared" si="210"/>
        <v>0</v>
      </c>
    </row>
    <row r="515" spans="1:10">
      <c r="A515" s="14"/>
      <c r="B515" s="16" t="s">
        <v>35</v>
      </c>
      <c r="C515" s="101">
        <v>12</v>
      </c>
      <c r="D515" s="87" t="s">
        <v>91</v>
      </c>
      <c r="E515" s="52">
        <v>3000000</v>
      </c>
      <c r="F515" s="69">
        <f t="shared" si="207"/>
        <v>1</v>
      </c>
      <c r="G515" s="52">
        <v>3000000</v>
      </c>
      <c r="H515" s="11">
        <f t="shared" si="208"/>
        <v>1</v>
      </c>
      <c r="I515" s="18">
        <f t="shared" si="209"/>
        <v>0</v>
      </c>
      <c r="J515" s="11">
        <f t="shared" si="210"/>
        <v>0</v>
      </c>
    </row>
    <row r="516" spans="1:10">
      <c r="A516" s="14"/>
      <c r="B516" s="16" t="s">
        <v>39</v>
      </c>
      <c r="C516" s="101">
        <v>1</v>
      </c>
      <c r="D516" s="87" t="s">
        <v>19</v>
      </c>
      <c r="E516" s="52">
        <v>150000</v>
      </c>
      <c r="F516" s="69">
        <f t="shared" si="207"/>
        <v>1</v>
      </c>
      <c r="G516" s="52">
        <v>150000</v>
      </c>
      <c r="H516" s="11">
        <f t="shared" si="208"/>
        <v>1</v>
      </c>
      <c r="I516" s="18">
        <f t="shared" si="209"/>
        <v>0</v>
      </c>
      <c r="J516" s="11">
        <f t="shared" si="210"/>
        <v>0</v>
      </c>
    </row>
    <row r="517" spans="1:10">
      <c r="A517" s="14"/>
      <c r="B517" s="16" t="s">
        <v>60</v>
      </c>
      <c r="C517" s="101">
        <v>1</v>
      </c>
      <c r="D517" s="87" t="s">
        <v>19</v>
      </c>
      <c r="E517" s="52">
        <v>2500000</v>
      </c>
      <c r="F517" s="69">
        <f t="shared" si="207"/>
        <v>0</v>
      </c>
      <c r="G517" s="52"/>
      <c r="H517" s="11">
        <f t="shared" si="208"/>
        <v>0</v>
      </c>
      <c r="I517" s="18">
        <f t="shared" ref="I517:I520" si="211">E517-H517</f>
        <v>2500000</v>
      </c>
      <c r="J517" s="11">
        <f t="shared" si="210"/>
        <v>1</v>
      </c>
    </row>
    <row r="518" spans="1:10">
      <c r="A518" s="14"/>
      <c r="B518" s="16" t="s">
        <v>28</v>
      </c>
      <c r="C518" s="101">
        <v>24</v>
      </c>
      <c r="D518" s="87" t="s">
        <v>328</v>
      </c>
      <c r="E518" s="52">
        <v>6000000</v>
      </c>
      <c r="F518" s="69">
        <f t="shared" si="207"/>
        <v>0.33333333333333331</v>
      </c>
      <c r="G518" s="52">
        <v>2000000</v>
      </c>
      <c r="H518" s="11">
        <f t="shared" si="208"/>
        <v>0.33333333333333331</v>
      </c>
      <c r="I518" s="18">
        <f t="shared" si="209"/>
        <v>4000000</v>
      </c>
      <c r="J518" s="11">
        <f t="shared" si="210"/>
        <v>0.66666666666666674</v>
      </c>
    </row>
    <row r="519" spans="1:10">
      <c r="A519" s="14"/>
      <c r="B519" s="16" t="s">
        <v>61</v>
      </c>
      <c r="C519" s="101">
        <v>1</v>
      </c>
      <c r="D519" s="87" t="s">
        <v>19</v>
      </c>
      <c r="E519" s="52">
        <v>1000000</v>
      </c>
      <c r="F519" s="69">
        <f t="shared" si="207"/>
        <v>1</v>
      </c>
      <c r="G519" s="52">
        <v>1000000</v>
      </c>
      <c r="H519" s="11">
        <f t="shared" si="208"/>
        <v>1</v>
      </c>
      <c r="I519" s="18">
        <f t="shared" si="209"/>
        <v>0</v>
      </c>
      <c r="J519" s="11">
        <f t="shared" si="210"/>
        <v>0</v>
      </c>
    </row>
    <row r="520" spans="1:10">
      <c r="A520" s="14"/>
      <c r="B520" s="16" t="s">
        <v>92</v>
      </c>
      <c r="C520" s="101">
        <v>1</v>
      </c>
      <c r="D520" s="87" t="s">
        <v>19</v>
      </c>
      <c r="E520" s="52">
        <v>4800000</v>
      </c>
      <c r="F520" s="69">
        <f t="shared" si="207"/>
        <v>0</v>
      </c>
      <c r="G520" s="52"/>
      <c r="H520" s="11">
        <f t="shared" si="208"/>
        <v>0</v>
      </c>
      <c r="I520" s="18">
        <f t="shared" si="211"/>
        <v>4800000</v>
      </c>
      <c r="J520" s="11">
        <f t="shared" si="210"/>
        <v>1</v>
      </c>
    </row>
    <row r="521" spans="1:10">
      <c r="A521" s="14"/>
      <c r="B521" s="16" t="s">
        <v>47</v>
      </c>
      <c r="C521" s="101">
        <v>9</v>
      </c>
      <c r="D521" s="87" t="s">
        <v>91</v>
      </c>
      <c r="E521" s="52">
        <v>4050000</v>
      </c>
      <c r="F521" s="69">
        <f t="shared" si="207"/>
        <v>1</v>
      </c>
      <c r="G521" s="52">
        <v>4050000</v>
      </c>
      <c r="H521" s="11">
        <f t="shared" si="208"/>
        <v>1</v>
      </c>
      <c r="I521" s="18">
        <f t="shared" si="209"/>
        <v>0</v>
      </c>
      <c r="J521" s="11">
        <f t="shared" si="210"/>
        <v>0</v>
      </c>
    </row>
    <row r="522" spans="1:10">
      <c r="A522" s="14"/>
      <c r="B522" s="16" t="s">
        <v>307</v>
      </c>
      <c r="C522" s="101">
        <v>2</v>
      </c>
      <c r="D522" s="87" t="s">
        <v>91</v>
      </c>
      <c r="E522" s="52">
        <v>6000000</v>
      </c>
      <c r="F522" s="69">
        <f t="shared" si="207"/>
        <v>1</v>
      </c>
      <c r="G522" s="52">
        <v>6000000</v>
      </c>
      <c r="H522" s="11">
        <f t="shared" si="208"/>
        <v>1</v>
      </c>
      <c r="I522" s="18">
        <f t="shared" si="209"/>
        <v>0</v>
      </c>
      <c r="J522" s="11">
        <f t="shared" si="210"/>
        <v>0</v>
      </c>
    </row>
    <row r="523" spans="1:10">
      <c r="A523" s="14"/>
      <c r="B523" s="16"/>
      <c r="C523" s="9"/>
      <c r="D523" s="106"/>
      <c r="E523" s="52"/>
      <c r="F523" s="72"/>
      <c r="G523" s="77"/>
      <c r="H523" s="11"/>
      <c r="I523" s="18"/>
      <c r="J523" s="11"/>
    </row>
    <row r="524" spans="1:10">
      <c r="A524" s="14"/>
      <c r="B524" s="122" t="s">
        <v>84</v>
      </c>
      <c r="C524" s="14"/>
      <c r="D524" s="100"/>
      <c r="E524" s="52"/>
      <c r="F524" s="72"/>
      <c r="G524" s="77"/>
      <c r="H524" s="26"/>
      <c r="I524" s="18"/>
      <c r="J524" s="11"/>
    </row>
    <row r="525" spans="1:10">
      <c r="A525" s="14"/>
      <c r="B525" s="16" t="s">
        <v>35</v>
      </c>
      <c r="C525" s="101">
        <v>10</v>
      </c>
      <c r="D525" s="87" t="s">
        <v>91</v>
      </c>
      <c r="E525" s="52">
        <v>2500000</v>
      </c>
      <c r="F525" s="69">
        <f t="shared" ref="F525:F534" si="212">+H525</f>
        <v>1</v>
      </c>
      <c r="G525" s="52">
        <v>2500000</v>
      </c>
      <c r="H525" s="11">
        <f t="shared" ref="H525:H534" si="213">+G525/E525*100%</f>
        <v>1</v>
      </c>
      <c r="I525" s="18">
        <f t="shared" ref="I525:I534" si="214">SUM(E525-G525)</f>
        <v>0</v>
      </c>
      <c r="J525" s="11">
        <f t="shared" ref="J525:J534" si="215">100%-H525</f>
        <v>0</v>
      </c>
    </row>
    <row r="526" spans="1:10">
      <c r="A526" s="14"/>
      <c r="B526" s="16" t="s">
        <v>318</v>
      </c>
      <c r="C526" s="101">
        <v>100</v>
      </c>
      <c r="D526" s="87" t="s">
        <v>49</v>
      </c>
      <c r="E526" s="52">
        <v>1500000</v>
      </c>
      <c r="F526" s="69">
        <f t="shared" si="212"/>
        <v>1</v>
      </c>
      <c r="G526" s="52">
        <v>1500000</v>
      </c>
      <c r="H526" s="11">
        <f t="shared" si="213"/>
        <v>1</v>
      </c>
      <c r="I526" s="18">
        <f t="shared" si="214"/>
        <v>0</v>
      </c>
      <c r="J526" s="11">
        <f t="shared" si="215"/>
        <v>0</v>
      </c>
    </row>
    <row r="527" spans="1:10">
      <c r="A527" s="14"/>
      <c r="B527" s="16" t="s">
        <v>324</v>
      </c>
      <c r="C527" s="101">
        <v>100</v>
      </c>
      <c r="D527" s="87" t="s">
        <v>49</v>
      </c>
      <c r="E527" s="52">
        <v>1500000</v>
      </c>
      <c r="F527" s="69">
        <f t="shared" si="212"/>
        <v>1</v>
      </c>
      <c r="G527" s="52">
        <v>1500000</v>
      </c>
      <c r="H527" s="11">
        <f t="shared" si="213"/>
        <v>1</v>
      </c>
      <c r="I527" s="18">
        <f t="shared" si="214"/>
        <v>0</v>
      </c>
      <c r="J527" s="11">
        <f t="shared" si="215"/>
        <v>0</v>
      </c>
    </row>
    <row r="528" spans="1:10">
      <c r="A528" s="14"/>
      <c r="B528" s="16" t="s">
        <v>37</v>
      </c>
      <c r="C528" s="101">
        <v>1</v>
      </c>
      <c r="D528" s="87" t="s">
        <v>19</v>
      </c>
      <c r="E528" s="52">
        <v>2500000</v>
      </c>
      <c r="F528" s="69">
        <f t="shared" si="212"/>
        <v>0</v>
      </c>
      <c r="G528" s="52"/>
      <c r="H528" s="11">
        <f t="shared" si="213"/>
        <v>0</v>
      </c>
      <c r="I528" s="18">
        <f t="shared" ref="I528:I532" si="216">E528-H528</f>
        <v>2500000</v>
      </c>
      <c r="J528" s="11">
        <f t="shared" si="215"/>
        <v>1</v>
      </c>
    </row>
    <row r="529" spans="1:10">
      <c r="A529" s="14"/>
      <c r="B529" s="16" t="s">
        <v>38</v>
      </c>
      <c r="C529" s="101">
        <v>1</v>
      </c>
      <c r="D529" s="87" t="s">
        <v>19</v>
      </c>
      <c r="E529" s="52">
        <v>1500000</v>
      </c>
      <c r="F529" s="69">
        <f t="shared" si="212"/>
        <v>1</v>
      </c>
      <c r="G529" s="52">
        <v>1500000</v>
      </c>
      <c r="H529" s="11">
        <f t="shared" si="213"/>
        <v>1</v>
      </c>
      <c r="I529" s="18">
        <f t="shared" si="214"/>
        <v>0</v>
      </c>
      <c r="J529" s="11">
        <f t="shared" si="215"/>
        <v>0</v>
      </c>
    </row>
    <row r="530" spans="1:10">
      <c r="A530" s="14"/>
      <c r="B530" s="16" t="s">
        <v>28</v>
      </c>
      <c r="C530" s="101">
        <v>24</v>
      </c>
      <c r="D530" s="87" t="s">
        <v>328</v>
      </c>
      <c r="E530" s="52">
        <v>6000000</v>
      </c>
      <c r="F530" s="69">
        <f t="shared" si="212"/>
        <v>0.33333333333333331</v>
      </c>
      <c r="G530" s="52">
        <v>2000000</v>
      </c>
      <c r="H530" s="11">
        <f t="shared" si="213"/>
        <v>0.33333333333333331</v>
      </c>
      <c r="I530" s="18">
        <f t="shared" si="214"/>
        <v>4000000</v>
      </c>
      <c r="J530" s="11">
        <f t="shared" si="215"/>
        <v>0.66666666666666674</v>
      </c>
    </row>
    <row r="531" spans="1:10">
      <c r="A531" s="14"/>
      <c r="B531" s="16" t="s">
        <v>267</v>
      </c>
      <c r="C531" s="101">
        <v>10</v>
      </c>
      <c r="D531" s="87" t="s">
        <v>328</v>
      </c>
      <c r="E531" s="52">
        <v>1000000</v>
      </c>
      <c r="F531" s="69">
        <f t="shared" si="212"/>
        <v>1</v>
      </c>
      <c r="G531" s="52">
        <v>1000000</v>
      </c>
      <c r="H531" s="11">
        <f t="shared" si="213"/>
        <v>1</v>
      </c>
      <c r="I531" s="18">
        <f t="shared" si="214"/>
        <v>0</v>
      </c>
      <c r="J531" s="11">
        <f t="shared" si="215"/>
        <v>0</v>
      </c>
    </row>
    <row r="532" spans="1:10">
      <c r="A532" s="14"/>
      <c r="B532" s="16" t="s">
        <v>42</v>
      </c>
      <c r="C532" s="101">
        <v>1</v>
      </c>
      <c r="D532" s="87" t="s">
        <v>19</v>
      </c>
      <c r="E532" s="52">
        <v>4800000</v>
      </c>
      <c r="F532" s="69">
        <f t="shared" si="212"/>
        <v>0</v>
      </c>
      <c r="G532" s="52"/>
      <c r="H532" s="11">
        <f t="shared" si="213"/>
        <v>0</v>
      </c>
      <c r="I532" s="18">
        <f t="shared" si="216"/>
        <v>4800000</v>
      </c>
      <c r="J532" s="11">
        <f t="shared" si="215"/>
        <v>1</v>
      </c>
    </row>
    <row r="533" spans="1:10">
      <c r="A533" s="14"/>
      <c r="B533" s="16" t="s">
        <v>47</v>
      </c>
      <c r="C533" s="101">
        <v>6</v>
      </c>
      <c r="D533" s="87" t="s">
        <v>91</v>
      </c>
      <c r="E533" s="52">
        <v>2700000</v>
      </c>
      <c r="F533" s="69">
        <f t="shared" si="212"/>
        <v>1</v>
      </c>
      <c r="G533" s="52">
        <v>2700000</v>
      </c>
      <c r="H533" s="11">
        <f t="shared" si="213"/>
        <v>1</v>
      </c>
      <c r="I533" s="18">
        <f t="shared" si="214"/>
        <v>0</v>
      </c>
      <c r="J533" s="11">
        <f t="shared" si="215"/>
        <v>0</v>
      </c>
    </row>
    <row r="534" spans="1:10">
      <c r="A534" s="14"/>
      <c r="B534" s="128" t="s">
        <v>312</v>
      </c>
      <c r="C534" s="101">
        <v>2</v>
      </c>
      <c r="D534" s="87" t="s">
        <v>91</v>
      </c>
      <c r="E534" s="52">
        <v>6000000</v>
      </c>
      <c r="F534" s="69">
        <f t="shared" si="212"/>
        <v>1</v>
      </c>
      <c r="G534" s="52">
        <v>6000000</v>
      </c>
      <c r="H534" s="11">
        <f t="shared" si="213"/>
        <v>1</v>
      </c>
      <c r="I534" s="18">
        <f t="shared" si="214"/>
        <v>0</v>
      </c>
      <c r="J534" s="11">
        <f t="shared" si="215"/>
        <v>0</v>
      </c>
    </row>
    <row r="535" spans="1:10" ht="15.75">
      <c r="A535" s="14"/>
      <c r="B535" s="86"/>
      <c r="C535" s="9"/>
      <c r="D535" s="106"/>
      <c r="E535" s="52"/>
      <c r="F535" s="72"/>
      <c r="G535" s="77"/>
      <c r="H535" s="11"/>
      <c r="I535" s="18"/>
      <c r="J535" s="11"/>
    </row>
    <row r="536" spans="1:10">
      <c r="A536" s="14"/>
      <c r="B536" s="122" t="s">
        <v>86</v>
      </c>
      <c r="C536" s="14"/>
      <c r="D536" s="100"/>
      <c r="E536" s="52"/>
      <c r="F536" s="72"/>
      <c r="G536" s="77"/>
      <c r="H536" s="26"/>
      <c r="I536" s="18"/>
      <c r="J536" s="11"/>
    </row>
    <row r="537" spans="1:10">
      <c r="A537" s="14"/>
      <c r="B537" s="16" t="s">
        <v>35</v>
      </c>
      <c r="C537" s="104">
        <v>13</v>
      </c>
      <c r="D537" s="88" t="s">
        <v>91</v>
      </c>
      <c r="E537" s="52">
        <v>3250000</v>
      </c>
      <c r="F537" s="69">
        <f t="shared" ref="F537:F547" si="217">+H537</f>
        <v>1</v>
      </c>
      <c r="G537" s="52">
        <v>3250000</v>
      </c>
      <c r="H537" s="11">
        <f t="shared" ref="H537:H547" si="218">+G537/E537*100%</f>
        <v>1</v>
      </c>
      <c r="I537" s="18">
        <f t="shared" ref="I537:I547" si="219">SUM(E537-G537)</f>
        <v>0</v>
      </c>
      <c r="J537" s="11">
        <f t="shared" ref="J537:J547" si="220">100%-H537</f>
        <v>0</v>
      </c>
    </row>
    <row r="538" spans="1:10">
      <c r="A538" s="14"/>
      <c r="B538" s="16" t="s">
        <v>31</v>
      </c>
      <c r="C538" s="101">
        <v>1</v>
      </c>
      <c r="D538" s="87" t="s">
        <v>19</v>
      </c>
      <c r="E538" s="52">
        <v>1000000</v>
      </c>
      <c r="F538" s="69">
        <f t="shared" si="217"/>
        <v>1</v>
      </c>
      <c r="G538" s="52">
        <v>1000000</v>
      </c>
      <c r="H538" s="11">
        <f t="shared" si="218"/>
        <v>1</v>
      </c>
      <c r="I538" s="18">
        <f t="shared" si="219"/>
        <v>0</v>
      </c>
      <c r="J538" s="11">
        <f t="shared" si="220"/>
        <v>0</v>
      </c>
    </row>
    <row r="539" spans="1:10">
      <c r="A539" s="14"/>
      <c r="B539" s="16" t="s">
        <v>33</v>
      </c>
      <c r="C539" s="101">
        <v>1</v>
      </c>
      <c r="D539" s="87" t="s">
        <v>19</v>
      </c>
      <c r="E539" s="52">
        <v>1000000</v>
      </c>
      <c r="F539" s="69">
        <f t="shared" si="217"/>
        <v>1</v>
      </c>
      <c r="G539" s="52">
        <v>1000000</v>
      </c>
      <c r="H539" s="11">
        <f t="shared" si="218"/>
        <v>1</v>
      </c>
      <c r="I539" s="18">
        <f t="shared" si="219"/>
        <v>0</v>
      </c>
      <c r="J539" s="11">
        <f t="shared" si="220"/>
        <v>0</v>
      </c>
    </row>
    <row r="540" spans="1:10">
      <c r="A540" s="14"/>
      <c r="B540" s="16" t="s">
        <v>37</v>
      </c>
      <c r="C540" s="101">
        <v>1</v>
      </c>
      <c r="D540" s="87" t="s">
        <v>19</v>
      </c>
      <c r="E540" s="52">
        <v>2500000</v>
      </c>
      <c r="F540" s="69">
        <f t="shared" si="217"/>
        <v>0</v>
      </c>
      <c r="G540" s="72"/>
      <c r="H540" s="11">
        <f t="shared" si="218"/>
        <v>0</v>
      </c>
      <c r="I540" s="18">
        <f t="shared" ref="I540:I545" si="221">E540-H540</f>
        <v>2500000</v>
      </c>
      <c r="J540" s="11">
        <f t="shared" si="220"/>
        <v>1</v>
      </c>
    </row>
    <row r="541" spans="1:10">
      <c r="A541" s="14"/>
      <c r="B541" s="16" t="s">
        <v>38</v>
      </c>
      <c r="C541" s="101">
        <v>1</v>
      </c>
      <c r="D541" s="87" t="s">
        <v>19</v>
      </c>
      <c r="E541" s="52">
        <v>1500000</v>
      </c>
      <c r="F541" s="69">
        <f t="shared" si="217"/>
        <v>1</v>
      </c>
      <c r="G541" s="52">
        <v>1500000</v>
      </c>
      <c r="H541" s="11">
        <f t="shared" si="218"/>
        <v>1</v>
      </c>
      <c r="I541" s="18">
        <f t="shared" si="219"/>
        <v>0</v>
      </c>
      <c r="J541" s="11">
        <f t="shared" si="220"/>
        <v>0</v>
      </c>
    </row>
    <row r="542" spans="1:10">
      <c r="A542" s="14"/>
      <c r="B542" s="16" t="s">
        <v>109</v>
      </c>
      <c r="C542" s="101">
        <v>1</v>
      </c>
      <c r="D542" s="87" t="s">
        <v>19</v>
      </c>
      <c r="E542" s="52">
        <v>500000</v>
      </c>
      <c r="F542" s="69">
        <f t="shared" si="217"/>
        <v>1</v>
      </c>
      <c r="G542" s="52">
        <v>500000</v>
      </c>
      <c r="H542" s="11">
        <f t="shared" si="218"/>
        <v>1</v>
      </c>
      <c r="I542" s="18">
        <f t="shared" si="219"/>
        <v>0</v>
      </c>
      <c r="J542" s="11">
        <f t="shared" si="220"/>
        <v>0</v>
      </c>
    </row>
    <row r="543" spans="1:10">
      <c r="A543" s="14"/>
      <c r="B543" s="16" t="s">
        <v>271</v>
      </c>
      <c r="C543" s="104">
        <v>24</v>
      </c>
      <c r="D543" s="88" t="s">
        <v>328</v>
      </c>
      <c r="E543" s="52">
        <v>6000000</v>
      </c>
      <c r="F543" s="69">
        <f t="shared" si="217"/>
        <v>0.33333333333333331</v>
      </c>
      <c r="G543" s="52">
        <v>2000000</v>
      </c>
      <c r="H543" s="11">
        <f t="shared" si="218"/>
        <v>0.33333333333333331</v>
      </c>
      <c r="I543" s="18">
        <f t="shared" si="219"/>
        <v>4000000</v>
      </c>
      <c r="J543" s="11">
        <f t="shared" si="220"/>
        <v>0.66666666666666674</v>
      </c>
    </row>
    <row r="544" spans="1:10">
      <c r="A544" s="14"/>
      <c r="B544" s="16" t="s">
        <v>267</v>
      </c>
      <c r="C544" s="101">
        <v>12</v>
      </c>
      <c r="D544" s="87" t="s">
        <v>19</v>
      </c>
      <c r="E544" s="52">
        <v>1200000</v>
      </c>
      <c r="F544" s="69">
        <f t="shared" si="217"/>
        <v>1</v>
      </c>
      <c r="G544" s="52">
        <v>1200000</v>
      </c>
      <c r="H544" s="11">
        <f t="shared" si="218"/>
        <v>1</v>
      </c>
      <c r="I544" s="18">
        <f t="shared" si="219"/>
        <v>0</v>
      </c>
      <c r="J544" s="11">
        <f t="shared" si="220"/>
        <v>0</v>
      </c>
    </row>
    <row r="545" spans="1:10">
      <c r="A545" s="14"/>
      <c r="B545" s="16" t="s">
        <v>291</v>
      </c>
      <c r="C545" s="101">
        <v>1</v>
      </c>
      <c r="D545" s="87" t="s">
        <v>19</v>
      </c>
      <c r="E545" s="52">
        <v>4800000</v>
      </c>
      <c r="F545" s="69">
        <f t="shared" si="217"/>
        <v>0</v>
      </c>
      <c r="G545" s="52"/>
      <c r="H545" s="11">
        <f t="shared" si="218"/>
        <v>0</v>
      </c>
      <c r="I545" s="18">
        <f t="shared" si="221"/>
        <v>4800000</v>
      </c>
      <c r="J545" s="11">
        <f t="shared" si="220"/>
        <v>1</v>
      </c>
    </row>
    <row r="546" spans="1:10">
      <c r="A546" s="14"/>
      <c r="B546" s="16" t="s">
        <v>47</v>
      </c>
      <c r="C546" s="104">
        <v>5</v>
      </c>
      <c r="D546" s="88" t="s">
        <v>91</v>
      </c>
      <c r="E546" s="52">
        <v>2250000</v>
      </c>
      <c r="F546" s="69">
        <f t="shared" si="217"/>
        <v>1</v>
      </c>
      <c r="G546" s="52">
        <v>2250000</v>
      </c>
      <c r="H546" s="11">
        <f t="shared" si="218"/>
        <v>1</v>
      </c>
      <c r="I546" s="18">
        <f t="shared" si="219"/>
        <v>0</v>
      </c>
      <c r="J546" s="11">
        <f t="shared" si="220"/>
        <v>0</v>
      </c>
    </row>
    <row r="547" spans="1:10">
      <c r="A547" s="14"/>
      <c r="B547" s="128" t="s">
        <v>312</v>
      </c>
      <c r="C547" s="101">
        <v>2</v>
      </c>
      <c r="D547" s="87" t="s">
        <v>91</v>
      </c>
      <c r="E547" s="52">
        <v>6000000</v>
      </c>
      <c r="F547" s="69">
        <f t="shared" si="217"/>
        <v>1</v>
      </c>
      <c r="G547" s="52">
        <v>6000000</v>
      </c>
      <c r="H547" s="11">
        <f t="shared" si="218"/>
        <v>1</v>
      </c>
      <c r="I547" s="18">
        <f t="shared" si="219"/>
        <v>0</v>
      </c>
      <c r="J547" s="11">
        <f t="shared" si="220"/>
        <v>0</v>
      </c>
    </row>
    <row r="548" spans="1:10">
      <c r="A548" s="14"/>
      <c r="B548" s="16"/>
      <c r="C548" s="9"/>
      <c r="D548" s="106"/>
      <c r="E548" s="52"/>
      <c r="F548" s="72"/>
      <c r="G548" s="77"/>
      <c r="H548" s="11"/>
      <c r="I548" s="18"/>
      <c r="J548" s="11"/>
    </row>
    <row r="549" spans="1:10">
      <c r="A549" s="14"/>
      <c r="B549" s="122" t="s">
        <v>87</v>
      </c>
      <c r="C549" s="14"/>
      <c r="D549" s="100"/>
      <c r="E549" s="52"/>
      <c r="F549" s="72"/>
      <c r="G549" s="77"/>
      <c r="H549" s="26"/>
      <c r="I549" s="18"/>
      <c r="J549" s="11"/>
    </row>
    <row r="550" spans="1:10">
      <c r="A550" s="14"/>
      <c r="B550" s="16" t="s">
        <v>331</v>
      </c>
      <c r="C550" s="101">
        <v>200</v>
      </c>
      <c r="D550" s="87" t="s">
        <v>46</v>
      </c>
      <c r="E550" s="52">
        <v>2000000</v>
      </c>
      <c r="F550" s="69">
        <f t="shared" ref="F550:F560" si="222">+H550</f>
        <v>1</v>
      </c>
      <c r="G550" s="52">
        <v>2000000</v>
      </c>
      <c r="H550" s="11">
        <f t="shared" ref="H550:H560" si="223">+G550/E550*100%</f>
        <v>1</v>
      </c>
      <c r="I550" s="18">
        <f t="shared" ref="I550:I553" si="224">SUM(E550-G550)</f>
        <v>0</v>
      </c>
      <c r="J550" s="11">
        <f t="shared" ref="J550:J560" si="225">100%-H550</f>
        <v>0</v>
      </c>
    </row>
    <row r="551" spans="1:10">
      <c r="A551" s="14"/>
      <c r="B551" s="16" t="s">
        <v>332</v>
      </c>
      <c r="C551" s="101">
        <v>208</v>
      </c>
      <c r="D551" s="87" t="s">
        <v>19</v>
      </c>
      <c r="E551" s="52">
        <v>2080000</v>
      </c>
      <c r="F551" s="69">
        <f t="shared" si="222"/>
        <v>1</v>
      </c>
      <c r="G551" s="52">
        <v>2080000</v>
      </c>
      <c r="H551" s="11">
        <f t="shared" si="223"/>
        <v>1</v>
      </c>
      <c r="I551" s="18">
        <f t="shared" si="224"/>
        <v>0</v>
      </c>
      <c r="J551" s="11">
        <f t="shared" si="225"/>
        <v>0</v>
      </c>
    </row>
    <row r="552" spans="1:10">
      <c r="A552" s="14"/>
      <c r="B552" s="16" t="s">
        <v>35</v>
      </c>
      <c r="C552" s="101">
        <v>7</v>
      </c>
      <c r="D552" s="87" t="s">
        <v>91</v>
      </c>
      <c r="E552" s="52">
        <v>1750000</v>
      </c>
      <c r="F552" s="69">
        <f t="shared" si="222"/>
        <v>1</v>
      </c>
      <c r="G552" s="52">
        <v>1750000</v>
      </c>
      <c r="H552" s="11">
        <f t="shared" si="223"/>
        <v>1</v>
      </c>
      <c r="I552" s="18">
        <f t="shared" si="224"/>
        <v>0</v>
      </c>
      <c r="J552" s="11">
        <f t="shared" si="225"/>
        <v>0</v>
      </c>
    </row>
    <row r="553" spans="1:10">
      <c r="A553" s="14"/>
      <c r="B553" s="16" t="s">
        <v>308</v>
      </c>
      <c r="C553" s="101">
        <v>20</v>
      </c>
      <c r="D553" s="87" t="s">
        <v>46</v>
      </c>
      <c r="E553" s="52">
        <v>570000</v>
      </c>
      <c r="F553" s="69">
        <f t="shared" si="222"/>
        <v>1</v>
      </c>
      <c r="G553" s="52">
        <v>570000</v>
      </c>
      <c r="H553" s="11">
        <f t="shared" si="223"/>
        <v>1</v>
      </c>
      <c r="I553" s="18">
        <f t="shared" si="224"/>
        <v>0</v>
      </c>
      <c r="J553" s="11">
        <f t="shared" si="225"/>
        <v>0</v>
      </c>
    </row>
    <row r="554" spans="1:10">
      <c r="A554" s="14"/>
      <c r="B554" s="16" t="s">
        <v>37</v>
      </c>
      <c r="C554" s="101">
        <v>1</v>
      </c>
      <c r="D554" s="87" t="s">
        <v>19</v>
      </c>
      <c r="E554" s="52">
        <v>2500000</v>
      </c>
      <c r="F554" s="69">
        <f t="shared" si="222"/>
        <v>0</v>
      </c>
      <c r="G554" s="52"/>
      <c r="H554" s="11">
        <f t="shared" si="223"/>
        <v>0</v>
      </c>
      <c r="I554" s="18">
        <f t="shared" ref="I554:I558" si="226">E554-H554</f>
        <v>2500000</v>
      </c>
      <c r="J554" s="11">
        <f t="shared" si="225"/>
        <v>1</v>
      </c>
    </row>
    <row r="555" spans="1:10">
      <c r="A555" s="14"/>
      <c r="B555" s="16" t="s">
        <v>38</v>
      </c>
      <c r="C555" s="101">
        <v>1</v>
      </c>
      <c r="D555" s="87" t="s">
        <v>19</v>
      </c>
      <c r="E555" s="52">
        <v>1500000</v>
      </c>
      <c r="F555" s="69">
        <f t="shared" si="222"/>
        <v>1</v>
      </c>
      <c r="G555" s="52">
        <v>1500000</v>
      </c>
      <c r="H555" s="11">
        <f t="shared" si="223"/>
        <v>1</v>
      </c>
      <c r="I555" s="18">
        <f t="shared" ref="I555:I560" si="227">SUM(E555-G555)</f>
        <v>0</v>
      </c>
      <c r="J555" s="11">
        <f t="shared" si="225"/>
        <v>0</v>
      </c>
    </row>
    <row r="556" spans="1:10">
      <c r="A556" s="14"/>
      <c r="B556" s="16" t="s">
        <v>28</v>
      </c>
      <c r="C556" s="101">
        <v>24</v>
      </c>
      <c r="D556" s="87" t="s">
        <v>328</v>
      </c>
      <c r="E556" s="52">
        <v>6000000</v>
      </c>
      <c r="F556" s="69">
        <f t="shared" si="222"/>
        <v>0.33333333333333331</v>
      </c>
      <c r="G556" s="52">
        <v>2000000</v>
      </c>
      <c r="H556" s="11">
        <f t="shared" si="223"/>
        <v>0.33333333333333331</v>
      </c>
      <c r="I556" s="18">
        <f t="shared" si="227"/>
        <v>4000000</v>
      </c>
      <c r="J556" s="11">
        <f t="shared" si="225"/>
        <v>0.66666666666666674</v>
      </c>
    </row>
    <row r="557" spans="1:10">
      <c r="A557" s="14"/>
      <c r="B557" s="16" t="s">
        <v>61</v>
      </c>
      <c r="C557" s="101">
        <v>1</v>
      </c>
      <c r="D557" s="87" t="s">
        <v>19</v>
      </c>
      <c r="E557" s="52">
        <v>1000000</v>
      </c>
      <c r="F557" s="69">
        <f t="shared" si="222"/>
        <v>1</v>
      </c>
      <c r="G557" s="52">
        <v>1000000</v>
      </c>
      <c r="H557" s="11">
        <f t="shared" si="223"/>
        <v>1</v>
      </c>
      <c r="I557" s="18">
        <f t="shared" si="227"/>
        <v>0</v>
      </c>
      <c r="J557" s="11">
        <f t="shared" si="225"/>
        <v>0</v>
      </c>
    </row>
    <row r="558" spans="1:10">
      <c r="A558" s="14"/>
      <c r="B558" s="16" t="s">
        <v>42</v>
      </c>
      <c r="C558" s="101">
        <v>1</v>
      </c>
      <c r="D558" s="87" t="s">
        <v>19</v>
      </c>
      <c r="E558" s="52">
        <v>4800000</v>
      </c>
      <c r="F558" s="69">
        <f t="shared" si="222"/>
        <v>0</v>
      </c>
      <c r="G558" s="52"/>
      <c r="H558" s="11">
        <f t="shared" si="223"/>
        <v>0</v>
      </c>
      <c r="I558" s="18">
        <f t="shared" si="226"/>
        <v>4800000</v>
      </c>
      <c r="J558" s="11">
        <f t="shared" si="225"/>
        <v>1</v>
      </c>
    </row>
    <row r="559" spans="1:10">
      <c r="A559" s="14"/>
      <c r="B559" s="16" t="s">
        <v>47</v>
      </c>
      <c r="C559" s="101">
        <v>4</v>
      </c>
      <c r="D559" s="87" t="s">
        <v>91</v>
      </c>
      <c r="E559" s="52">
        <v>1800000</v>
      </c>
      <c r="F559" s="69">
        <f t="shared" si="222"/>
        <v>1</v>
      </c>
      <c r="G559" s="52">
        <v>1800000</v>
      </c>
      <c r="H559" s="11">
        <f t="shared" si="223"/>
        <v>1</v>
      </c>
      <c r="I559" s="18">
        <f t="shared" si="227"/>
        <v>0</v>
      </c>
      <c r="J559" s="11">
        <f t="shared" si="225"/>
        <v>0</v>
      </c>
    </row>
    <row r="560" spans="1:10">
      <c r="A560" s="14"/>
      <c r="B560" s="128" t="s">
        <v>312</v>
      </c>
      <c r="C560" s="101">
        <v>2</v>
      </c>
      <c r="D560" s="87" t="s">
        <v>91</v>
      </c>
      <c r="E560" s="52">
        <v>6000000</v>
      </c>
      <c r="F560" s="69">
        <f t="shared" si="222"/>
        <v>1</v>
      </c>
      <c r="G560" s="52">
        <v>6000000</v>
      </c>
      <c r="H560" s="11">
        <f t="shared" si="223"/>
        <v>1</v>
      </c>
      <c r="I560" s="18">
        <f t="shared" si="227"/>
        <v>0</v>
      </c>
      <c r="J560" s="11">
        <f t="shared" si="225"/>
        <v>0</v>
      </c>
    </row>
    <row r="561" spans="1:10">
      <c r="A561" s="14"/>
      <c r="B561" s="16"/>
      <c r="C561" s="9"/>
      <c r="D561" s="106"/>
      <c r="E561" s="52"/>
      <c r="F561" s="72"/>
      <c r="G561" s="77"/>
      <c r="H561" s="11"/>
      <c r="I561" s="18"/>
      <c r="J561" s="11"/>
    </row>
    <row r="562" spans="1:10">
      <c r="A562" s="14"/>
      <c r="B562" s="122" t="s">
        <v>88</v>
      </c>
      <c r="C562" s="14"/>
      <c r="D562" s="100"/>
      <c r="E562" s="52"/>
      <c r="F562" s="72"/>
      <c r="G562" s="77"/>
      <c r="H562" s="26"/>
      <c r="I562" s="18"/>
      <c r="J562" s="11"/>
    </row>
    <row r="563" spans="1:10" ht="15.75">
      <c r="A563" s="14"/>
      <c r="B563" s="16" t="s">
        <v>325</v>
      </c>
      <c r="C563" s="85">
        <v>100</v>
      </c>
      <c r="D563" s="95" t="s">
        <v>46</v>
      </c>
      <c r="E563" s="52">
        <v>1000000</v>
      </c>
      <c r="F563" s="69">
        <f t="shared" ref="F563:F573" si="228">+H563</f>
        <v>1</v>
      </c>
      <c r="G563" s="52">
        <v>1000000</v>
      </c>
      <c r="H563" s="11">
        <f t="shared" ref="H563:H573" si="229">+G563/E563*100%</f>
        <v>1</v>
      </c>
      <c r="I563" s="18">
        <f t="shared" ref="I563:I566" si="230">SUM(E563-G563)</f>
        <v>0</v>
      </c>
      <c r="J563" s="11">
        <f t="shared" ref="J563:J573" si="231">100%-H563</f>
        <v>0</v>
      </c>
    </row>
    <row r="564" spans="1:10" ht="15.75">
      <c r="A564" s="14"/>
      <c r="B564" s="16" t="s">
        <v>326</v>
      </c>
      <c r="C564" s="85">
        <v>100</v>
      </c>
      <c r="D564" s="95" t="s">
        <v>46</v>
      </c>
      <c r="E564" s="52">
        <v>1000000</v>
      </c>
      <c r="F564" s="69">
        <f t="shared" si="228"/>
        <v>1</v>
      </c>
      <c r="G564" s="52">
        <v>1000000</v>
      </c>
      <c r="H564" s="11">
        <f t="shared" si="229"/>
        <v>1</v>
      </c>
      <c r="I564" s="18">
        <f t="shared" si="230"/>
        <v>0</v>
      </c>
      <c r="J564" s="11">
        <f t="shared" si="231"/>
        <v>0</v>
      </c>
    </row>
    <row r="565" spans="1:10" ht="15.75">
      <c r="A565" s="14"/>
      <c r="B565" s="16" t="s">
        <v>35</v>
      </c>
      <c r="C565" s="85">
        <v>9</v>
      </c>
      <c r="D565" s="95" t="s">
        <v>91</v>
      </c>
      <c r="E565" s="52">
        <v>2250000</v>
      </c>
      <c r="F565" s="69">
        <f t="shared" si="228"/>
        <v>1</v>
      </c>
      <c r="G565" s="52">
        <v>2250000</v>
      </c>
      <c r="H565" s="11">
        <f t="shared" si="229"/>
        <v>1</v>
      </c>
      <c r="I565" s="18">
        <f t="shared" si="230"/>
        <v>0</v>
      </c>
      <c r="J565" s="11">
        <f t="shared" si="231"/>
        <v>0</v>
      </c>
    </row>
    <row r="566" spans="1:10" ht="15.75">
      <c r="A566" s="14"/>
      <c r="B566" s="16" t="s">
        <v>271</v>
      </c>
      <c r="C566" s="85">
        <v>24</v>
      </c>
      <c r="D566" s="95" t="s">
        <v>328</v>
      </c>
      <c r="E566" s="52">
        <v>6000000</v>
      </c>
      <c r="F566" s="69">
        <f t="shared" si="228"/>
        <v>0.33333333333333331</v>
      </c>
      <c r="G566" s="77">
        <v>2000000</v>
      </c>
      <c r="H566" s="11">
        <f t="shared" si="229"/>
        <v>0.33333333333333331</v>
      </c>
      <c r="I566" s="18">
        <f t="shared" si="230"/>
        <v>4000000</v>
      </c>
      <c r="J566" s="11">
        <f t="shared" si="231"/>
        <v>0.66666666666666674</v>
      </c>
    </row>
    <row r="567" spans="1:10" ht="15.75">
      <c r="A567" s="14"/>
      <c r="B567" s="16" t="s">
        <v>60</v>
      </c>
      <c r="C567" s="85">
        <v>1</v>
      </c>
      <c r="D567" s="95" t="s">
        <v>19</v>
      </c>
      <c r="E567" s="52">
        <v>2500000</v>
      </c>
      <c r="F567" s="69">
        <f t="shared" si="228"/>
        <v>0</v>
      </c>
      <c r="G567" s="52"/>
      <c r="H567" s="11">
        <f t="shared" si="229"/>
        <v>0</v>
      </c>
      <c r="I567" s="18">
        <f t="shared" ref="I567:I571" si="232">E567-H567</f>
        <v>2500000</v>
      </c>
      <c r="J567" s="11">
        <f t="shared" si="231"/>
        <v>1</v>
      </c>
    </row>
    <row r="568" spans="1:10" ht="15.75">
      <c r="A568" s="14"/>
      <c r="B568" s="16" t="s">
        <v>38</v>
      </c>
      <c r="C568" s="85">
        <v>1</v>
      </c>
      <c r="D568" s="95" t="s">
        <v>19</v>
      </c>
      <c r="E568" s="52">
        <v>1200000</v>
      </c>
      <c r="F568" s="69">
        <f t="shared" si="228"/>
        <v>1</v>
      </c>
      <c r="G568" s="52">
        <v>1200000</v>
      </c>
      <c r="H568" s="11">
        <f t="shared" si="229"/>
        <v>1</v>
      </c>
      <c r="I568" s="18">
        <f t="shared" ref="I568:I573" si="233">SUM(E568-G568)</f>
        <v>0</v>
      </c>
      <c r="J568" s="11">
        <f t="shared" si="231"/>
        <v>0</v>
      </c>
    </row>
    <row r="569" spans="1:10" ht="15.75">
      <c r="A569" s="14"/>
      <c r="B569" s="16" t="s">
        <v>267</v>
      </c>
      <c r="C569" s="85">
        <v>1</v>
      </c>
      <c r="D569" s="95" t="s">
        <v>19</v>
      </c>
      <c r="E569" s="52">
        <v>2000000</v>
      </c>
      <c r="F569" s="69">
        <f t="shared" si="228"/>
        <v>1</v>
      </c>
      <c r="G569" s="52">
        <v>2000000</v>
      </c>
      <c r="H569" s="11">
        <f t="shared" si="229"/>
        <v>1</v>
      </c>
      <c r="I569" s="18">
        <f t="shared" si="233"/>
        <v>0</v>
      </c>
      <c r="J569" s="11">
        <f t="shared" si="231"/>
        <v>0</v>
      </c>
    </row>
    <row r="570" spans="1:10" ht="15.75">
      <c r="A570" s="14"/>
      <c r="B570" s="16" t="s">
        <v>333</v>
      </c>
      <c r="C570" s="85">
        <v>200</v>
      </c>
      <c r="D570" s="95" t="s">
        <v>334</v>
      </c>
      <c r="E570" s="52">
        <v>1000000</v>
      </c>
      <c r="F570" s="69">
        <f t="shared" si="228"/>
        <v>1</v>
      </c>
      <c r="G570" s="52">
        <v>1000000</v>
      </c>
      <c r="H570" s="11">
        <f t="shared" si="229"/>
        <v>1</v>
      </c>
      <c r="I570" s="18">
        <f t="shared" si="233"/>
        <v>0</v>
      </c>
      <c r="J570" s="11">
        <f t="shared" si="231"/>
        <v>0</v>
      </c>
    </row>
    <row r="571" spans="1:10" ht="15.75">
      <c r="A571" s="14"/>
      <c r="B571" s="16" t="s">
        <v>286</v>
      </c>
      <c r="C571" s="85">
        <v>1</v>
      </c>
      <c r="D571" s="95" t="s">
        <v>19</v>
      </c>
      <c r="E571" s="52">
        <v>4800000</v>
      </c>
      <c r="F571" s="69">
        <f t="shared" si="228"/>
        <v>0</v>
      </c>
      <c r="G571" s="52"/>
      <c r="H571" s="11">
        <f t="shared" si="229"/>
        <v>0</v>
      </c>
      <c r="I571" s="18">
        <f t="shared" si="232"/>
        <v>4800000</v>
      </c>
      <c r="J571" s="11">
        <f t="shared" si="231"/>
        <v>1</v>
      </c>
    </row>
    <row r="572" spans="1:10" ht="15.75">
      <c r="A572" s="14"/>
      <c r="B572" s="16" t="s">
        <v>113</v>
      </c>
      <c r="C572" s="85">
        <v>5</v>
      </c>
      <c r="D572" s="95" t="s">
        <v>91</v>
      </c>
      <c r="E572" s="52">
        <v>2250000</v>
      </c>
      <c r="F572" s="69">
        <f t="shared" si="228"/>
        <v>1</v>
      </c>
      <c r="G572" s="52">
        <v>2250000</v>
      </c>
      <c r="H572" s="11">
        <f t="shared" si="229"/>
        <v>1</v>
      </c>
      <c r="I572" s="18">
        <f t="shared" si="233"/>
        <v>0</v>
      </c>
      <c r="J572" s="11">
        <f t="shared" si="231"/>
        <v>0</v>
      </c>
    </row>
    <row r="573" spans="1:10" ht="15.75">
      <c r="A573" s="14"/>
      <c r="B573" s="16" t="s">
        <v>45</v>
      </c>
      <c r="C573" s="85">
        <v>2</v>
      </c>
      <c r="D573" s="95" t="s">
        <v>91</v>
      </c>
      <c r="E573" s="52">
        <v>6000000</v>
      </c>
      <c r="F573" s="69">
        <f t="shared" si="228"/>
        <v>1</v>
      </c>
      <c r="G573" s="52">
        <v>6000000</v>
      </c>
      <c r="H573" s="11">
        <f t="shared" si="229"/>
        <v>1</v>
      </c>
      <c r="I573" s="18">
        <f t="shared" si="233"/>
        <v>0</v>
      </c>
      <c r="J573" s="11">
        <f t="shared" si="231"/>
        <v>0</v>
      </c>
    </row>
    <row r="574" spans="1:10">
      <c r="A574" s="14"/>
      <c r="B574" s="16"/>
      <c r="C574" s="9"/>
      <c r="D574" s="106"/>
      <c r="E574" s="52"/>
      <c r="F574" s="72"/>
      <c r="G574" s="77"/>
      <c r="H574" s="11"/>
      <c r="I574" s="18"/>
      <c r="J574" s="11"/>
    </row>
    <row r="575" spans="1:10">
      <c r="A575" s="14"/>
      <c r="B575" s="122" t="s">
        <v>89</v>
      </c>
      <c r="C575" s="9"/>
      <c r="D575" s="106"/>
      <c r="E575" s="52"/>
      <c r="F575" s="72"/>
      <c r="G575" s="77"/>
      <c r="H575" s="26"/>
      <c r="I575" s="18"/>
      <c r="J575" s="11"/>
    </row>
    <row r="576" spans="1:10">
      <c r="A576" s="14"/>
      <c r="B576" s="16" t="s">
        <v>309</v>
      </c>
      <c r="C576" s="101">
        <v>1</v>
      </c>
      <c r="D576" s="87" t="s">
        <v>19</v>
      </c>
      <c r="E576" s="52">
        <v>1000000</v>
      </c>
      <c r="F576" s="69">
        <f t="shared" ref="F576:F588" si="234">+H576</f>
        <v>1</v>
      </c>
      <c r="G576" s="52">
        <v>1000000</v>
      </c>
      <c r="H576" s="11">
        <f>+G576/E576*100%</f>
        <v>1</v>
      </c>
      <c r="I576" s="18">
        <f t="shared" ref="I576:I584" si="235">SUM(E576-G576)</f>
        <v>0</v>
      </c>
      <c r="J576" s="11">
        <f t="shared" ref="J576:J588" si="236">100%-H576</f>
        <v>0</v>
      </c>
    </row>
    <row r="577" spans="1:10">
      <c r="A577" s="14"/>
      <c r="B577" s="16" t="s">
        <v>310</v>
      </c>
      <c r="C577" s="101">
        <v>1</v>
      </c>
      <c r="D577" s="87" t="s">
        <v>19</v>
      </c>
      <c r="E577" s="52">
        <v>1000000</v>
      </c>
      <c r="F577" s="69">
        <f t="shared" si="234"/>
        <v>1</v>
      </c>
      <c r="G577" s="52">
        <v>1000000</v>
      </c>
      <c r="H577" s="11">
        <f t="shared" ref="H577:H587" si="237">+G577/E577*100%</f>
        <v>1</v>
      </c>
      <c r="I577" s="18">
        <f t="shared" si="235"/>
        <v>0</v>
      </c>
      <c r="J577" s="11">
        <f t="shared" si="236"/>
        <v>0</v>
      </c>
    </row>
    <row r="578" spans="1:10">
      <c r="A578" s="14"/>
      <c r="B578" s="16" t="s">
        <v>35</v>
      </c>
      <c r="C578" s="101">
        <v>8</v>
      </c>
      <c r="D578" s="87" t="s">
        <v>91</v>
      </c>
      <c r="E578" s="52">
        <v>2000000</v>
      </c>
      <c r="F578" s="69">
        <f t="shared" si="234"/>
        <v>1</v>
      </c>
      <c r="G578" s="52">
        <v>2000000</v>
      </c>
      <c r="H578" s="11">
        <f t="shared" si="237"/>
        <v>1</v>
      </c>
      <c r="I578" s="18">
        <f t="shared" si="235"/>
        <v>0</v>
      </c>
      <c r="J578" s="11">
        <f t="shared" si="236"/>
        <v>0</v>
      </c>
    </row>
    <row r="579" spans="1:10">
      <c r="A579" s="14"/>
      <c r="B579" s="16" t="s">
        <v>37</v>
      </c>
      <c r="C579" s="101">
        <v>1</v>
      </c>
      <c r="D579" s="87" t="s">
        <v>19</v>
      </c>
      <c r="E579" s="52">
        <v>2500000</v>
      </c>
      <c r="F579" s="69">
        <f t="shared" si="234"/>
        <v>0</v>
      </c>
      <c r="G579" s="52"/>
      <c r="H579" s="11">
        <f t="shared" si="237"/>
        <v>0</v>
      </c>
      <c r="I579" s="18">
        <f t="shared" ref="I579:I586" si="238">E579-H579</f>
        <v>2500000</v>
      </c>
      <c r="J579" s="11">
        <f t="shared" si="236"/>
        <v>1</v>
      </c>
    </row>
    <row r="580" spans="1:10">
      <c r="A580" s="14"/>
      <c r="B580" s="16" t="s">
        <v>38</v>
      </c>
      <c r="C580" s="101">
        <v>1</v>
      </c>
      <c r="D580" s="87" t="s">
        <v>19</v>
      </c>
      <c r="E580" s="52">
        <v>1500000</v>
      </c>
      <c r="F580" s="69">
        <f t="shared" si="234"/>
        <v>1</v>
      </c>
      <c r="G580" s="52">
        <v>1500000</v>
      </c>
      <c r="H580" s="11">
        <f t="shared" si="237"/>
        <v>1</v>
      </c>
      <c r="I580" s="18">
        <f t="shared" si="235"/>
        <v>0</v>
      </c>
      <c r="J580" s="11">
        <f t="shared" si="236"/>
        <v>0</v>
      </c>
    </row>
    <row r="581" spans="1:10">
      <c r="A581" s="14"/>
      <c r="B581" s="16" t="s">
        <v>28</v>
      </c>
      <c r="C581" s="101">
        <v>24</v>
      </c>
      <c r="D581" s="87" t="s">
        <v>328</v>
      </c>
      <c r="E581" s="52">
        <v>6000000</v>
      </c>
      <c r="F581" s="69">
        <f t="shared" si="234"/>
        <v>0.33333333333333331</v>
      </c>
      <c r="G581" s="52">
        <v>2000000</v>
      </c>
      <c r="H581" s="11">
        <f t="shared" si="237"/>
        <v>0.33333333333333331</v>
      </c>
      <c r="I581" s="18">
        <f t="shared" si="235"/>
        <v>4000000</v>
      </c>
      <c r="J581" s="11">
        <f t="shared" si="236"/>
        <v>0.66666666666666674</v>
      </c>
    </row>
    <row r="582" spans="1:10">
      <c r="A582" s="14"/>
      <c r="B582" s="16" t="s">
        <v>311</v>
      </c>
      <c r="C582" s="101">
        <v>1</v>
      </c>
      <c r="D582" s="87" t="s">
        <v>19</v>
      </c>
      <c r="E582" s="52">
        <v>1600000</v>
      </c>
      <c r="F582" s="69">
        <f t="shared" si="234"/>
        <v>1</v>
      </c>
      <c r="G582" s="52">
        <v>1600000</v>
      </c>
      <c r="H582" s="11">
        <f t="shared" si="237"/>
        <v>1</v>
      </c>
      <c r="I582" s="18">
        <f t="shared" si="235"/>
        <v>0</v>
      </c>
      <c r="J582" s="11">
        <f t="shared" si="236"/>
        <v>0</v>
      </c>
    </row>
    <row r="583" spans="1:10">
      <c r="A583" s="14"/>
      <c r="B583" s="127" t="s">
        <v>32</v>
      </c>
      <c r="C583" s="101">
        <v>1</v>
      </c>
      <c r="D583" s="87" t="s">
        <v>19</v>
      </c>
      <c r="E583" s="52">
        <v>146400</v>
      </c>
      <c r="F583" s="69">
        <f t="shared" si="234"/>
        <v>1</v>
      </c>
      <c r="G583" s="52">
        <v>146400</v>
      </c>
      <c r="H583" s="11">
        <f t="shared" si="237"/>
        <v>1</v>
      </c>
      <c r="I583" s="18">
        <f t="shared" si="235"/>
        <v>0</v>
      </c>
      <c r="J583" s="11">
        <f t="shared" si="236"/>
        <v>0</v>
      </c>
    </row>
    <row r="584" spans="1:10">
      <c r="A584" s="14"/>
      <c r="B584" s="16" t="s">
        <v>50</v>
      </c>
      <c r="C584" s="101">
        <v>12</v>
      </c>
      <c r="D584" s="87" t="s">
        <v>328</v>
      </c>
      <c r="E584" s="52">
        <v>1200000</v>
      </c>
      <c r="F584" s="69">
        <f t="shared" si="234"/>
        <v>1</v>
      </c>
      <c r="G584" s="52">
        <v>1200000</v>
      </c>
      <c r="H584" s="11">
        <f t="shared" si="237"/>
        <v>1</v>
      </c>
      <c r="I584" s="18">
        <f t="shared" si="235"/>
        <v>0</v>
      </c>
      <c r="J584" s="11">
        <f t="shared" si="236"/>
        <v>0</v>
      </c>
    </row>
    <row r="585" spans="1:10">
      <c r="A585" s="14"/>
      <c r="B585" s="16" t="s">
        <v>313</v>
      </c>
      <c r="C585" s="101">
        <v>1</v>
      </c>
      <c r="D585" s="87" t="s">
        <v>91</v>
      </c>
      <c r="E585" s="52">
        <v>453600</v>
      </c>
      <c r="F585" s="69">
        <f t="shared" si="234"/>
        <v>1</v>
      </c>
      <c r="G585" s="52">
        <v>453600</v>
      </c>
      <c r="H585" s="11">
        <f t="shared" si="237"/>
        <v>1</v>
      </c>
      <c r="I585" s="18">
        <f>SUM(E585-G585)</f>
        <v>0</v>
      </c>
      <c r="J585" s="11">
        <f t="shared" si="236"/>
        <v>0</v>
      </c>
    </row>
    <row r="586" spans="1:10">
      <c r="A586" s="14"/>
      <c r="B586" s="16" t="s">
        <v>42</v>
      </c>
      <c r="C586" s="101">
        <v>1</v>
      </c>
      <c r="D586" s="87" t="s">
        <v>19</v>
      </c>
      <c r="E586" s="52">
        <v>4800000</v>
      </c>
      <c r="F586" s="69">
        <f t="shared" si="234"/>
        <v>0</v>
      </c>
      <c r="G586" s="52"/>
      <c r="H586" s="11">
        <f t="shared" si="237"/>
        <v>0</v>
      </c>
      <c r="I586" s="18">
        <f t="shared" si="238"/>
        <v>4800000</v>
      </c>
      <c r="J586" s="11">
        <f t="shared" si="236"/>
        <v>1</v>
      </c>
    </row>
    <row r="587" spans="1:10">
      <c r="A587" s="14"/>
      <c r="B587" s="16" t="s">
        <v>47</v>
      </c>
      <c r="C587" s="101">
        <v>4</v>
      </c>
      <c r="D587" s="87" t="s">
        <v>91</v>
      </c>
      <c r="E587" s="52">
        <v>1800000</v>
      </c>
      <c r="F587" s="69">
        <f t="shared" si="234"/>
        <v>1</v>
      </c>
      <c r="G587" s="52">
        <v>1800000</v>
      </c>
      <c r="H587" s="11">
        <f t="shared" si="237"/>
        <v>1</v>
      </c>
      <c r="I587" s="18">
        <f t="shared" ref="I587:I588" si="239">SUM(E587-G587)</f>
        <v>0</v>
      </c>
      <c r="J587" s="11">
        <f t="shared" si="236"/>
        <v>0</v>
      </c>
    </row>
    <row r="588" spans="1:10">
      <c r="A588" s="14"/>
      <c r="B588" s="16" t="s">
        <v>312</v>
      </c>
      <c r="C588" s="101">
        <v>2</v>
      </c>
      <c r="D588" s="87" t="s">
        <v>91</v>
      </c>
      <c r="E588" s="52">
        <v>6000000</v>
      </c>
      <c r="F588" s="69">
        <f t="shared" si="234"/>
        <v>1</v>
      </c>
      <c r="G588" s="52">
        <v>6000000</v>
      </c>
      <c r="H588" s="11">
        <f>+G588/E588*100%</f>
        <v>1</v>
      </c>
      <c r="I588" s="18">
        <f t="shared" si="239"/>
        <v>0</v>
      </c>
      <c r="J588" s="11">
        <f t="shared" si="236"/>
        <v>0</v>
      </c>
    </row>
    <row r="589" spans="1:10">
      <c r="A589" s="14"/>
      <c r="B589" s="16"/>
      <c r="C589" s="9"/>
      <c r="D589" s="106"/>
      <c r="E589" s="52"/>
      <c r="F589" s="72"/>
      <c r="G589" s="77"/>
      <c r="H589" s="11"/>
      <c r="I589" s="18"/>
      <c r="J589" s="11"/>
    </row>
    <row r="590" spans="1:10">
      <c r="A590" s="14"/>
      <c r="B590" s="122" t="s">
        <v>90</v>
      </c>
      <c r="C590" s="9"/>
      <c r="D590" s="106"/>
      <c r="E590" s="52"/>
      <c r="F590" s="72"/>
      <c r="G590" s="77"/>
      <c r="H590" s="26"/>
      <c r="I590" s="18"/>
      <c r="J590" s="11"/>
    </row>
    <row r="591" spans="1:10">
      <c r="A591" s="14"/>
      <c r="B591" s="16" t="s">
        <v>275</v>
      </c>
      <c r="C591" s="101">
        <v>1</v>
      </c>
      <c r="D591" s="87" t="s">
        <v>19</v>
      </c>
      <c r="E591" s="52">
        <v>2000000</v>
      </c>
      <c r="F591" s="69">
        <f t="shared" ref="F591:F601" si="240">+H591</f>
        <v>1</v>
      </c>
      <c r="G591" s="52">
        <v>2000000</v>
      </c>
      <c r="H591" s="11">
        <f t="shared" ref="H591:H601" si="241">+G591/E591*100%</f>
        <v>1</v>
      </c>
      <c r="I591" s="18">
        <f t="shared" ref="I591:I595" si="242">SUM(E591-G591)</f>
        <v>0</v>
      </c>
      <c r="J591" s="11">
        <f t="shared" ref="J591:J601" si="243">100%-H591</f>
        <v>0</v>
      </c>
    </row>
    <row r="592" spans="1:10">
      <c r="A592" s="14"/>
      <c r="B592" s="16" t="s">
        <v>274</v>
      </c>
      <c r="C592" s="101">
        <v>1</v>
      </c>
      <c r="D592" s="87" t="s">
        <v>19</v>
      </c>
      <c r="E592" s="52">
        <v>2000000</v>
      </c>
      <c r="F592" s="69">
        <f t="shared" si="240"/>
        <v>1</v>
      </c>
      <c r="G592" s="52">
        <v>2000000</v>
      </c>
      <c r="H592" s="11">
        <f t="shared" si="241"/>
        <v>1</v>
      </c>
      <c r="I592" s="18">
        <f t="shared" si="242"/>
        <v>0</v>
      </c>
      <c r="J592" s="11">
        <f t="shared" si="243"/>
        <v>0</v>
      </c>
    </row>
    <row r="593" spans="1:10">
      <c r="A593" s="14"/>
      <c r="B593" s="16" t="s">
        <v>35</v>
      </c>
      <c r="C593" s="101">
        <v>7</v>
      </c>
      <c r="D593" s="87" t="s">
        <v>91</v>
      </c>
      <c r="E593" s="52">
        <v>1750000</v>
      </c>
      <c r="F593" s="69">
        <f t="shared" si="240"/>
        <v>1</v>
      </c>
      <c r="G593" s="52">
        <v>1750000</v>
      </c>
      <c r="H593" s="11">
        <f t="shared" si="241"/>
        <v>1</v>
      </c>
      <c r="I593" s="18">
        <f t="shared" si="242"/>
        <v>0</v>
      </c>
      <c r="J593" s="11">
        <f t="shared" si="243"/>
        <v>0</v>
      </c>
    </row>
    <row r="594" spans="1:10">
      <c r="A594" s="14"/>
      <c r="B594" s="16" t="s">
        <v>62</v>
      </c>
      <c r="C594" s="101">
        <v>1</v>
      </c>
      <c r="D594" s="87" t="s">
        <v>19</v>
      </c>
      <c r="E594" s="52">
        <v>789200</v>
      </c>
      <c r="F594" s="69">
        <f t="shared" si="240"/>
        <v>1</v>
      </c>
      <c r="G594" s="52">
        <v>789200</v>
      </c>
      <c r="H594" s="11">
        <f t="shared" si="241"/>
        <v>1</v>
      </c>
      <c r="I594" s="18">
        <f t="shared" si="242"/>
        <v>0</v>
      </c>
      <c r="J594" s="11">
        <f t="shared" si="243"/>
        <v>0</v>
      </c>
    </row>
    <row r="595" spans="1:10">
      <c r="A595" s="14"/>
      <c r="B595" s="16" t="s">
        <v>271</v>
      </c>
      <c r="C595" s="101">
        <v>24</v>
      </c>
      <c r="D595" s="87" t="s">
        <v>328</v>
      </c>
      <c r="E595" s="52">
        <v>6000000</v>
      </c>
      <c r="F595" s="69">
        <f t="shared" si="240"/>
        <v>0.33333333333333331</v>
      </c>
      <c r="G595" s="52">
        <v>2000000</v>
      </c>
      <c r="H595" s="11">
        <f t="shared" si="241"/>
        <v>0.33333333333333331</v>
      </c>
      <c r="I595" s="18">
        <f t="shared" si="242"/>
        <v>4000000</v>
      </c>
      <c r="J595" s="11">
        <f t="shared" si="243"/>
        <v>0.66666666666666674</v>
      </c>
    </row>
    <row r="596" spans="1:10">
      <c r="A596" s="14"/>
      <c r="B596" s="16" t="s">
        <v>37</v>
      </c>
      <c r="C596" s="101">
        <v>1</v>
      </c>
      <c r="D596" s="87" t="s">
        <v>19</v>
      </c>
      <c r="E596" s="52">
        <v>2500000</v>
      </c>
      <c r="F596" s="69">
        <f t="shared" si="240"/>
        <v>0</v>
      </c>
      <c r="G596" s="52"/>
      <c r="H596" s="11">
        <f t="shared" si="241"/>
        <v>0</v>
      </c>
      <c r="I596" s="18">
        <f t="shared" ref="I596:I599" si="244">E596-H596</f>
        <v>2500000</v>
      </c>
      <c r="J596" s="11">
        <f t="shared" si="243"/>
        <v>1</v>
      </c>
    </row>
    <row r="597" spans="1:10">
      <c r="A597" s="14"/>
      <c r="B597" s="16" t="s">
        <v>61</v>
      </c>
      <c r="C597" s="101">
        <v>10</v>
      </c>
      <c r="D597" s="87" t="s">
        <v>328</v>
      </c>
      <c r="E597" s="52">
        <v>1000000</v>
      </c>
      <c r="F597" s="69">
        <f t="shared" si="240"/>
        <v>1</v>
      </c>
      <c r="G597" s="52">
        <v>1000000</v>
      </c>
      <c r="H597" s="11">
        <f t="shared" si="241"/>
        <v>1</v>
      </c>
      <c r="I597" s="18">
        <f t="shared" ref="I597" si="245">SUM(E597-G597)</f>
        <v>0</v>
      </c>
      <c r="J597" s="11">
        <f t="shared" si="243"/>
        <v>0</v>
      </c>
    </row>
    <row r="598" spans="1:10">
      <c r="A598" s="14"/>
      <c r="B598" s="16" t="s">
        <v>313</v>
      </c>
      <c r="C598" s="101">
        <v>3</v>
      </c>
      <c r="D598" s="87" t="s">
        <v>91</v>
      </c>
      <c r="E598" s="52">
        <v>1360800</v>
      </c>
      <c r="F598" s="69">
        <f t="shared" si="240"/>
        <v>1</v>
      </c>
      <c r="G598" s="52">
        <v>1360800</v>
      </c>
      <c r="H598" s="11">
        <f t="shared" si="241"/>
        <v>1</v>
      </c>
      <c r="I598" s="18">
        <f>SUM(E598-G598)</f>
        <v>0</v>
      </c>
      <c r="J598" s="11">
        <f t="shared" si="243"/>
        <v>0</v>
      </c>
    </row>
    <row r="599" spans="1:10">
      <c r="A599" s="14"/>
      <c r="B599" s="16" t="s">
        <v>42</v>
      </c>
      <c r="C599" s="101">
        <v>1</v>
      </c>
      <c r="D599" s="87" t="s">
        <v>19</v>
      </c>
      <c r="E599" s="52">
        <v>4800000</v>
      </c>
      <c r="F599" s="69">
        <f t="shared" si="240"/>
        <v>0</v>
      </c>
      <c r="G599" s="52"/>
      <c r="H599" s="11">
        <f t="shared" si="241"/>
        <v>0</v>
      </c>
      <c r="I599" s="18">
        <f t="shared" si="244"/>
        <v>4800000</v>
      </c>
      <c r="J599" s="11">
        <f t="shared" si="243"/>
        <v>1</v>
      </c>
    </row>
    <row r="600" spans="1:10">
      <c r="A600" s="14"/>
      <c r="B600" s="16" t="s">
        <v>47</v>
      </c>
      <c r="C600" s="101">
        <v>4</v>
      </c>
      <c r="D600" s="87" t="s">
        <v>91</v>
      </c>
      <c r="E600" s="52">
        <v>1800000</v>
      </c>
      <c r="F600" s="69">
        <f t="shared" si="240"/>
        <v>1</v>
      </c>
      <c r="G600" s="52">
        <v>1800000</v>
      </c>
      <c r="H600" s="11">
        <f t="shared" si="241"/>
        <v>1</v>
      </c>
      <c r="I600" s="18">
        <f t="shared" ref="I600:I601" si="246">SUM(E600-G600)</f>
        <v>0</v>
      </c>
      <c r="J600" s="11">
        <f t="shared" si="243"/>
        <v>0</v>
      </c>
    </row>
    <row r="601" spans="1:10">
      <c r="A601" s="14"/>
      <c r="B601" s="128" t="s">
        <v>45</v>
      </c>
      <c r="C601" s="101">
        <v>2</v>
      </c>
      <c r="D601" s="87" t="s">
        <v>91</v>
      </c>
      <c r="E601" s="52">
        <v>6000000</v>
      </c>
      <c r="F601" s="69">
        <f t="shared" si="240"/>
        <v>1</v>
      </c>
      <c r="G601" s="52">
        <v>6000000</v>
      </c>
      <c r="H601" s="11">
        <f t="shared" si="241"/>
        <v>1</v>
      </c>
      <c r="I601" s="18">
        <f t="shared" si="246"/>
        <v>0</v>
      </c>
      <c r="J601" s="11">
        <f t="shared" si="243"/>
        <v>0</v>
      </c>
    </row>
    <row r="602" spans="1:10">
      <c r="A602" s="14"/>
      <c r="B602" s="87"/>
      <c r="C602" s="83"/>
      <c r="D602" s="84"/>
      <c r="E602" s="52"/>
      <c r="F602" s="69"/>
      <c r="G602" s="77"/>
      <c r="H602" s="11"/>
      <c r="I602" s="18"/>
      <c r="J602" s="11"/>
    </row>
    <row r="603" spans="1:10">
      <c r="A603" s="29"/>
      <c r="B603" s="28"/>
      <c r="C603" s="29"/>
      <c r="D603" s="28"/>
      <c r="E603" s="57">
        <f>SUM(E279:E601)</f>
        <v>750000000</v>
      </c>
      <c r="F603" s="57"/>
      <c r="G603" s="64"/>
      <c r="H603" s="30"/>
      <c r="I603" s="28"/>
      <c r="J603" s="28"/>
    </row>
    <row r="604" spans="1:10">
      <c r="I604" s="136" t="s">
        <v>346</v>
      </c>
    </row>
    <row r="605" spans="1:10">
      <c r="I605" s="111" t="s">
        <v>335</v>
      </c>
    </row>
    <row r="610" spans="9:9">
      <c r="I610" s="111" t="s">
        <v>336</v>
      </c>
    </row>
    <row r="611" spans="9:9">
      <c r="I611" s="111" t="s">
        <v>337</v>
      </c>
    </row>
  </sheetData>
  <mergeCells count="8">
    <mergeCell ref="A1:J1"/>
    <mergeCell ref="A2:J2"/>
    <mergeCell ref="A6:A8"/>
    <mergeCell ref="B6:B8"/>
    <mergeCell ref="C6:D7"/>
    <mergeCell ref="E6:E8"/>
    <mergeCell ref="F6:H7"/>
    <mergeCell ref="I6:J7"/>
  </mergeCells>
  <pageMargins left="0.7" right="0.7" top="0.75" bottom="0.75" header="0.3" footer="0.3"/>
  <pageSetup paperSize="5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40" sqref="D4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bln agust)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2023-09-06T05:34:58Z</cp:lastPrinted>
  <dcterms:created xsi:type="dcterms:W3CDTF">2022-07-21T06:38:00Z</dcterms:created>
  <dcterms:modified xsi:type="dcterms:W3CDTF">2023-09-19T03:17:57Z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1ED4E52237AD467D93B786466DFDA941</vt:lpwstr>
  </property>
  <property fmtid="{D5CDD505-2E9C-101B-9397-08002B2CF9AE}" pid="3" name="KSOProductBuildVer">
    <vt:lpwstr>1033-11.2.0.11191</vt:lpwstr>
  </property>
</Properties>
</file>